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3040" windowHeight="8610" activeTab="7"/>
  </bookViews>
  <sheets>
    <sheet name="Pagina1" sheetId="8" r:id="rId1"/>
    <sheet name="Statistica" sheetId="7" r:id="rId2"/>
    <sheet name="AN I" sheetId="2" r:id="rId3"/>
    <sheet name="AN II" sheetId="12" r:id="rId4"/>
    <sheet name="AN III" sheetId="13" r:id="rId5"/>
    <sheet name="AN IIII" sheetId="14" state="hidden" r:id="rId6"/>
    <sheet name="Licenta" sheetId="15" r:id="rId7"/>
    <sheet name="Competente" sheetId="16" r:id="rId8"/>
  </sheets>
  <definedNames>
    <definedName name="ciclul_de_studii">#REF!</definedName>
    <definedName name="Coordonator">#REF!</definedName>
    <definedName name="Decan">#REF!</definedName>
    <definedName name="Departament">#REF!</definedName>
    <definedName name="Director">#REF!</definedName>
    <definedName name="Domeniul">#REF!</definedName>
    <definedName name="Facultatea">#REF!</definedName>
    <definedName name="FACULTATEA_DE_INGINERIE">#REF!</definedName>
    <definedName name="Forma">#REF!</definedName>
    <definedName name="OLE_LINK1" localSheetId="1">Statistica!$C$54</definedName>
    <definedName name="_xlnm.Print_Area" localSheetId="2">'AN I'!$B$2:$Q$74</definedName>
    <definedName name="_xlnm.Print_Area" localSheetId="3">'AN II'!$B$2:$Q$74</definedName>
    <definedName name="_xlnm.Print_Area" localSheetId="4">'AN III'!$B$2:$Q$74</definedName>
    <definedName name="_xlnm.Print_Area" localSheetId="5">'AN IIII'!$B$2:$Q$75</definedName>
    <definedName name="_xlnm.Print_Area" localSheetId="6">Licenta!$B$2:$P$32</definedName>
    <definedName name="_xlnm.Print_Area" localSheetId="0">Pagina1!$A$1:$J$56</definedName>
    <definedName name="_xlnm.Print_Area" localSheetId="1">Statistica!$A$1:$M$59</definedName>
    <definedName name="Programul_de_studii">#REF!</definedName>
  </definedNames>
  <calcPr calcId="144525"/>
</workbook>
</file>

<file path=xl/calcChain.xml><?xml version="1.0" encoding="utf-8"?>
<calcChain xmlns="http://schemas.openxmlformats.org/spreadsheetml/2006/main">
  <c r="A6" i="16" l="1"/>
  <c r="A5" i="16"/>
  <c r="L3" i="16"/>
  <c r="O42" i="13" l="1"/>
  <c r="A12" i="7" l="1"/>
  <c r="M8" i="15" l="1"/>
  <c r="J26" i="15"/>
  <c r="B26" i="15"/>
  <c r="M73" i="14"/>
  <c r="Q70" i="14"/>
  <c r="B70" i="14"/>
  <c r="M73" i="13"/>
  <c r="Q70" i="13"/>
  <c r="B70" i="13"/>
  <c r="M73" i="12"/>
  <c r="Q70" i="12"/>
  <c r="B70" i="12"/>
  <c r="Q70" i="2"/>
  <c r="B70" i="2"/>
  <c r="B7" i="14"/>
  <c r="B12" i="15" s="1"/>
  <c r="B6" i="14"/>
  <c r="B11" i="15" s="1"/>
  <c r="B7" i="13"/>
  <c r="B6" i="13"/>
  <c r="B7" i="12"/>
  <c r="B6" i="12"/>
  <c r="B7" i="2"/>
  <c r="B6" i="2"/>
  <c r="D4" i="7"/>
  <c r="AE19" i="13" l="1"/>
  <c r="M73" i="2"/>
  <c r="K59" i="7"/>
  <c r="K56" i="7"/>
  <c r="A56" i="7"/>
  <c r="Y34" i="14"/>
  <c r="Y35" i="14"/>
  <c r="Y36" i="14"/>
  <c r="Y37" i="14"/>
  <c r="M38" i="14"/>
  <c r="M39" i="14"/>
  <c r="M40" i="14"/>
  <c r="M41" i="14"/>
  <c r="AE37" i="13"/>
  <c r="O37" i="13" s="1"/>
  <c r="P37" i="13" s="1"/>
  <c r="M38" i="13"/>
  <c r="AE38" i="13"/>
  <c r="N38" i="13" s="1"/>
  <c r="Z38" i="13" s="1"/>
  <c r="M39" i="13"/>
  <c r="AE39" i="13"/>
  <c r="N39" i="13" s="1"/>
  <c r="Z39" i="13" s="1"/>
  <c r="M40" i="13"/>
  <c r="AE40" i="13"/>
  <c r="N40" i="13"/>
  <c r="O40" i="13" s="1"/>
  <c r="AA40" i="13" s="1"/>
  <c r="AE21" i="13"/>
  <c r="AE22" i="13"/>
  <c r="O22" i="13" s="1"/>
  <c r="P22" i="13" s="1"/>
  <c r="M23" i="13"/>
  <c r="AE23" i="13"/>
  <c r="N23" i="13"/>
  <c r="Z23" i="13" s="1"/>
  <c r="M24" i="13"/>
  <c r="AE24" i="13"/>
  <c r="N24" i="13" s="1"/>
  <c r="Y39" i="12"/>
  <c r="AE39" i="12"/>
  <c r="AE40" i="12"/>
  <c r="AE33" i="14"/>
  <c r="Z33" i="14" s="1"/>
  <c r="AE38" i="14"/>
  <c r="N38" i="14" s="1"/>
  <c r="O38" i="14" s="1"/>
  <c r="B4" i="14"/>
  <c r="B6" i="15" s="1"/>
  <c r="AC23" i="15"/>
  <c r="T23" i="15"/>
  <c r="AR21" i="15"/>
  <c r="AQ21" i="15"/>
  <c r="AP21" i="15"/>
  <c r="AD21" i="15"/>
  <c r="AC21" i="15"/>
  <c r="AE21" i="15" s="1"/>
  <c r="AO21" i="15"/>
  <c r="AA21" i="15"/>
  <c r="Z21" i="15"/>
  <c r="Y21" i="15"/>
  <c r="X21" i="15"/>
  <c r="V21" i="15"/>
  <c r="U21" i="15"/>
  <c r="T21" i="15"/>
  <c r="S21" i="15"/>
  <c r="R21" i="15"/>
  <c r="AR20" i="15"/>
  <c r="AQ20" i="15"/>
  <c r="AQ22" i="15" s="1"/>
  <c r="AP20" i="15"/>
  <c r="AD20" i="15"/>
  <c r="AC20" i="15"/>
  <c r="AO20" i="15" s="1"/>
  <c r="AA20" i="15"/>
  <c r="AA22" i="15" s="1"/>
  <c r="Z20" i="15"/>
  <c r="Y20" i="15"/>
  <c r="X20" i="15"/>
  <c r="V20" i="15"/>
  <c r="U20" i="15"/>
  <c r="T20" i="15"/>
  <c r="S20" i="15"/>
  <c r="R20" i="15"/>
  <c r="AR19" i="15"/>
  <c r="AQ19" i="15"/>
  <c r="AP19" i="15"/>
  <c r="AD19" i="15"/>
  <c r="AC19" i="15"/>
  <c r="AA19" i="15"/>
  <c r="Z19" i="15"/>
  <c r="Y19" i="15"/>
  <c r="Y22" i="15" s="1"/>
  <c r="X19" i="15"/>
  <c r="V19" i="15"/>
  <c r="U19" i="15"/>
  <c r="T19" i="15"/>
  <c r="T22" i="15" s="1"/>
  <c r="S19" i="15"/>
  <c r="R19" i="15"/>
  <c r="B4" i="13"/>
  <c r="B4" i="12"/>
  <c r="M4" i="2"/>
  <c r="M4" i="12"/>
  <c r="M4" i="13"/>
  <c r="M4" i="14"/>
  <c r="S33" i="14"/>
  <c r="T33" i="14"/>
  <c r="U33" i="14"/>
  <c r="V33" i="14"/>
  <c r="W33" i="14"/>
  <c r="AD33" i="14"/>
  <c r="AG33" i="14" s="1"/>
  <c r="AQ33" i="14"/>
  <c r="AS33" i="14"/>
  <c r="S34" i="14"/>
  <c r="T34" i="14"/>
  <c r="U34" i="14"/>
  <c r="V34" i="14"/>
  <c r="W34" i="14"/>
  <c r="AE34" i="14"/>
  <c r="Z34" i="14" s="1"/>
  <c r="AD34" i="14"/>
  <c r="AH34" i="14" s="1"/>
  <c r="AS34" i="14"/>
  <c r="S17" i="14"/>
  <c r="T17" i="14"/>
  <c r="U17" i="14"/>
  <c r="V17" i="14"/>
  <c r="W17" i="14"/>
  <c r="Y17" i="14"/>
  <c r="AE17" i="14"/>
  <c r="AD17" i="14"/>
  <c r="AF17" i="14" s="1"/>
  <c r="AP17" i="14"/>
  <c r="AQ17" i="14"/>
  <c r="AS17" i="14"/>
  <c r="S18" i="14"/>
  <c r="T18" i="14"/>
  <c r="U18" i="14"/>
  <c r="V18" i="14"/>
  <c r="W18" i="14"/>
  <c r="Y18" i="14"/>
  <c r="AE18" i="14"/>
  <c r="O18" i="14" s="1"/>
  <c r="AD18" i="14"/>
  <c r="AF18" i="14" s="1"/>
  <c r="AR18" i="14"/>
  <c r="AS18" i="14"/>
  <c r="S33" i="13"/>
  <c r="T33" i="13"/>
  <c r="U33" i="13"/>
  <c r="V33" i="13"/>
  <c r="W33" i="13"/>
  <c r="Y33" i="13"/>
  <c r="AE33" i="13"/>
  <c r="O33" i="13" s="1"/>
  <c r="P33" i="13" s="1"/>
  <c r="AD33" i="13"/>
  <c r="AG33" i="13" s="1"/>
  <c r="AS33" i="13"/>
  <c r="S34" i="13"/>
  <c r="T34" i="13"/>
  <c r="U34" i="13"/>
  <c r="V34" i="13"/>
  <c r="W34" i="13"/>
  <c r="Y34" i="13"/>
  <c r="AE34" i="13"/>
  <c r="AD34" i="13"/>
  <c r="AH34" i="13" s="1"/>
  <c r="AR34" i="13"/>
  <c r="AS34" i="13"/>
  <c r="S17" i="13"/>
  <c r="T17" i="13"/>
  <c r="U17" i="13"/>
  <c r="V17" i="13"/>
  <c r="W17" i="13"/>
  <c r="Y17" i="13"/>
  <c r="AE17" i="13"/>
  <c r="AD17" i="13"/>
  <c r="AF17" i="13" s="1"/>
  <c r="AS17" i="13"/>
  <c r="S18" i="13"/>
  <c r="T18" i="13"/>
  <c r="U18" i="13"/>
  <c r="V18" i="13"/>
  <c r="W18" i="13"/>
  <c r="Y18" i="13"/>
  <c r="AE18" i="13"/>
  <c r="AD18" i="13"/>
  <c r="AR18" i="13"/>
  <c r="AS18" i="13"/>
  <c r="S33" i="12"/>
  <c r="T33" i="12"/>
  <c r="U33" i="12"/>
  <c r="V33" i="12"/>
  <c r="W33" i="12"/>
  <c r="Y33" i="12"/>
  <c r="AE33" i="12"/>
  <c r="AD33" i="12"/>
  <c r="AG33" i="12" s="1"/>
  <c r="AR33" i="12"/>
  <c r="AS33" i="12"/>
  <c r="S34" i="12"/>
  <c r="T34" i="12"/>
  <c r="U34" i="12"/>
  <c r="V34" i="12"/>
  <c r="W34" i="12"/>
  <c r="Y34" i="12"/>
  <c r="AE34" i="12"/>
  <c r="Z34" i="12" s="1"/>
  <c r="AD34" i="12"/>
  <c r="AF34" i="12" s="1"/>
  <c r="AR34" i="12"/>
  <c r="AS34" i="12"/>
  <c r="S20" i="12"/>
  <c r="T20" i="12"/>
  <c r="U20" i="12"/>
  <c r="V20" i="12"/>
  <c r="W20" i="12"/>
  <c r="Y20" i="12"/>
  <c r="AE20" i="12"/>
  <c r="AD20" i="12"/>
  <c r="AH20" i="12" s="1"/>
  <c r="AQ20" i="12"/>
  <c r="AS20" i="12"/>
  <c r="S21" i="12"/>
  <c r="T21" i="12"/>
  <c r="U21" i="12"/>
  <c r="V21" i="12"/>
  <c r="W21" i="12"/>
  <c r="Y21" i="12"/>
  <c r="AE21" i="12"/>
  <c r="AD21" i="12"/>
  <c r="AH21" i="12" s="1"/>
  <c r="AR21" i="12"/>
  <c r="AS21" i="12"/>
  <c r="H3" i="7"/>
  <c r="Y35" i="2"/>
  <c r="AE35" i="2"/>
  <c r="Y36" i="2"/>
  <c r="AE36" i="2"/>
  <c r="Z36" i="2"/>
  <c r="Y21" i="2"/>
  <c r="AE21" i="2"/>
  <c r="AE22" i="2"/>
  <c r="S35" i="2"/>
  <c r="T35" i="2"/>
  <c r="U35" i="2"/>
  <c r="V35" i="2"/>
  <c r="W35" i="2"/>
  <c r="AD35" i="2"/>
  <c r="AF35" i="2" s="1"/>
  <c r="AG35" i="2"/>
  <c r="AR35" i="2"/>
  <c r="AS35" i="2"/>
  <c r="S36" i="2"/>
  <c r="T36" i="2"/>
  <c r="U36" i="2"/>
  <c r="V36" i="2"/>
  <c r="W36" i="2"/>
  <c r="AD36" i="2"/>
  <c r="AI36" i="2" s="1"/>
  <c r="AF36" i="2"/>
  <c r="AH36" i="2"/>
  <c r="AR36" i="2"/>
  <c r="AS36" i="2"/>
  <c r="S21" i="2"/>
  <c r="T21" i="2"/>
  <c r="U21" i="2"/>
  <c r="V21" i="2"/>
  <c r="W21" i="2"/>
  <c r="AD21" i="2"/>
  <c r="AH21" i="2" s="1"/>
  <c r="AR21" i="2"/>
  <c r="AS21" i="2"/>
  <c r="S22" i="2"/>
  <c r="T22" i="2"/>
  <c r="U22" i="2"/>
  <c r="V22" i="2"/>
  <c r="W22" i="2"/>
  <c r="Y22" i="2"/>
  <c r="AD22" i="2"/>
  <c r="AF22" i="2" s="1"/>
  <c r="D6" i="7"/>
  <c r="D5" i="7"/>
  <c r="T22" i="12"/>
  <c r="Y15" i="2"/>
  <c r="Y16" i="2"/>
  <c r="Y17" i="2"/>
  <c r="Y19" i="2"/>
  <c r="Y20" i="2"/>
  <c r="Y23" i="2"/>
  <c r="Y24" i="2"/>
  <c r="Y25" i="2"/>
  <c r="M26" i="2"/>
  <c r="Y26" i="2" s="1"/>
  <c r="Y42" i="2"/>
  <c r="Y30" i="2"/>
  <c r="Y31" i="2"/>
  <c r="Y32" i="2"/>
  <c r="Y34" i="2"/>
  <c r="Y37" i="2"/>
  <c r="Y38" i="2"/>
  <c r="Y39" i="2"/>
  <c r="Y40" i="2"/>
  <c r="M41" i="2"/>
  <c r="Y41" i="2" s="1"/>
  <c r="Y16" i="12"/>
  <c r="Y17" i="12"/>
  <c r="Y18" i="12"/>
  <c r="Y19" i="12"/>
  <c r="Y22" i="12"/>
  <c r="M23" i="12"/>
  <c r="Y23" i="12"/>
  <c r="M24" i="12"/>
  <c r="Y24" i="12" s="1"/>
  <c r="M25" i="12"/>
  <c r="Y25" i="12" s="1"/>
  <c r="Y30" i="12"/>
  <c r="Y31" i="12"/>
  <c r="Y35" i="12"/>
  <c r="Y36" i="12"/>
  <c r="Y37" i="12"/>
  <c r="Y40" i="12"/>
  <c r="M41" i="12"/>
  <c r="Y41" i="12" s="1"/>
  <c r="Y14" i="13"/>
  <c r="Y16" i="13"/>
  <c r="Y19" i="13"/>
  <c r="Y20" i="13"/>
  <c r="Y21" i="13"/>
  <c r="Y22" i="13"/>
  <c r="Y24" i="13"/>
  <c r="M25" i="13"/>
  <c r="Y25" i="13" s="1"/>
  <c r="M26" i="13"/>
  <c r="Y26" i="13"/>
  <c r="Y30" i="13"/>
  <c r="Y31" i="13"/>
  <c r="Y32" i="13"/>
  <c r="Y35" i="13"/>
  <c r="Y36" i="13"/>
  <c r="Y37" i="13"/>
  <c r="Y39" i="13"/>
  <c r="Y40" i="13"/>
  <c r="M41" i="13"/>
  <c r="Y41" i="13"/>
  <c r="Y42" i="13"/>
  <c r="Y14" i="14"/>
  <c r="Y15" i="14"/>
  <c r="Y16" i="14"/>
  <c r="Y19" i="14"/>
  <c r="Y20" i="14"/>
  <c r="M21" i="14"/>
  <c r="Y21" i="14" s="1"/>
  <c r="M22" i="14"/>
  <c r="Y22" i="14" s="1"/>
  <c r="M23" i="14"/>
  <c r="Y23" i="14"/>
  <c r="M24" i="14"/>
  <c r="Y24" i="14" s="1"/>
  <c r="M25" i="14"/>
  <c r="Y25" i="14" s="1"/>
  <c r="M26" i="14"/>
  <c r="Y26" i="14" s="1"/>
  <c r="Y31" i="14"/>
  <c r="Y32" i="14"/>
  <c r="Y38" i="14"/>
  <c r="Y39" i="14"/>
  <c r="Y40" i="14"/>
  <c r="Y41" i="14"/>
  <c r="Y42" i="14"/>
  <c r="AE14" i="2"/>
  <c r="Z14" i="2" s="1"/>
  <c r="AE15" i="2"/>
  <c r="AE16" i="2"/>
  <c r="AE17" i="2"/>
  <c r="AE18" i="2"/>
  <c r="AE19" i="2"/>
  <c r="AB19" i="2" s="1"/>
  <c r="AE20" i="2"/>
  <c r="AE23" i="2"/>
  <c r="AE24" i="2"/>
  <c r="Z24" i="2"/>
  <c r="AE25" i="2"/>
  <c r="AE26" i="2"/>
  <c r="N26" i="2"/>
  <c r="Z26" i="2" s="1"/>
  <c r="Z42" i="2"/>
  <c r="AE30" i="2"/>
  <c r="Z30" i="2" s="1"/>
  <c r="AE31" i="2"/>
  <c r="AE32" i="2"/>
  <c r="AE33" i="2"/>
  <c r="Z33" i="2" s="1"/>
  <c r="AE34" i="2"/>
  <c r="AE37" i="2"/>
  <c r="AE38" i="2"/>
  <c r="AE39" i="2"/>
  <c r="Z39" i="2"/>
  <c r="AE40" i="2"/>
  <c r="Z40" i="2"/>
  <c r="AE41" i="2"/>
  <c r="N41" i="2" s="1"/>
  <c r="Z42" i="12"/>
  <c r="AE30" i="12"/>
  <c r="AE31" i="12"/>
  <c r="Z31" i="12"/>
  <c r="AE32" i="12"/>
  <c r="Z32" i="12" s="1"/>
  <c r="AE35" i="12"/>
  <c r="Z35" i="12" s="1"/>
  <c r="AE36" i="12"/>
  <c r="Z36" i="12" s="1"/>
  <c r="AE37" i="12"/>
  <c r="AE38" i="12"/>
  <c r="Z38" i="12" s="1"/>
  <c r="Z40" i="12"/>
  <c r="AE41" i="12"/>
  <c r="N41" i="12" s="1"/>
  <c r="Z41" i="12" s="1"/>
  <c r="AE14" i="12"/>
  <c r="AE15" i="12"/>
  <c r="AE16" i="12"/>
  <c r="AE17" i="12"/>
  <c r="AE18" i="12"/>
  <c r="AE19" i="12"/>
  <c r="AE22" i="12"/>
  <c r="AE23" i="12"/>
  <c r="N23" i="12" s="1"/>
  <c r="O23" i="12" s="1"/>
  <c r="Z23" i="12"/>
  <c r="AE24" i="12"/>
  <c r="N24" i="12" s="1"/>
  <c r="Z24" i="12" s="1"/>
  <c r="AE25" i="12"/>
  <c r="N25" i="12" s="1"/>
  <c r="Z25" i="12" s="1"/>
  <c r="Z42" i="13"/>
  <c r="AE30" i="13"/>
  <c r="O30" i="13" s="1"/>
  <c r="P30" i="13" s="1"/>
  <c r="AB30" i="13" s="1"/>
  <c r="AE31" i="13"/>
  <c r="O31" i="13" s="1"/>
  <c r="P31" i="13" s="1"/>
  <c r="AE32" i="13"/>
  <c r="O32" i="13" s="1"/>
  <c r="P32" i="13" s="1"/>
  <c r="AE35" i="13"/>
  <c r="O35" i="13" s="1"/>
  <c r="P35" i="13" s="1"/>
  <c r="AE36" i="13"/>
  <c r="O36" i="13" s="1"/>
  <c r="P36" i="13" s="1"/>
  <c r="AB36" i="13" s="1"/>
  <c r="Z37" i="13"/>
  <c r="AE41" i="13"/>
  <c r="N41" i="13"/>
  <c r="Z41" i="13" s="1"/>
  <c r="AE14" i="13"/>
  <c r="AE15" i="13"/>
  <c r="AE16" i="13"/>
  <c r="AE20" i="13"/>
  <c r="Z21" i="13"/>
  <c r="AE25" i="13"/>
  <c r="N25" i="13"/>
  <c r="Z25" i="13" s="1"/>
  <c r="AE26" i="13"/>
  <c r="N26" i="13"/>
  <c r="Z42" i="14"/>
  <c r="AE30" i="14"/>
  <c r="AE31" i="14"/>
  <c r="Z31" i="14" s="1"/>
  <c r="AE32" i="14"/>
  <c r="Z32" i="14" s="1"/>
  <c r="AE35" i="14"/>
  <c r="AE36" i="14"/>
  <c r="Z36" i="14" s="1"/>
  <c r="AE37" i="14"/>
  <c r="AE39" i="14"/>
  <c r="N39" i="14" s="1"/>
  <c r="AE40" i="14"/>
  <c r="N40" i="14" s="1"/>
  <c r="AE41" i="14"/>
  <c r="N41" i="14" s="1"/>
  <c r="Z41" i="14" s="1"/>
  <c r="AE14" i="14"/>
  <c r="Z14" i="14" s="1"/>
  <c r="AE15" i="14"/>
  <c r="AE16" i="14"/>
  <c r="AE19" i="14"/>
  <c r="AE20" i="14"/>
  <c r="AE21" i="14"/>
  <c r="N21" i="14" s="1"/>
  <c r="AE22" i="14"/>
  <c r="N22" i="14" s="1"/>
  <c r="Z22" i="14"/>
  <c r="AE23" i="14"/>
  <c r="N23" i="14" s="1"/>
  <c r="AE24" i="14"/>
  <c r="N24" i="14" s="1"/>
  <c r="AE25" i="14"/>
  <c r="N25" i="14" s="1"/>
  <c r="AE26" i="14"/>
  <c r="N26" i="14" s="1"/>
  <c r="I47" i="7"/>
  <c r="AQ31" i="13"/>
  <c r="AQ37" i="13"/>
  <c r="AQ38" i="13"/>
  <c r="AQ39" i="13"/>
  <c r="AQ40" i="13"/>
  <c r="AQ41" i="13"/>
  <c r="AQ21" i="13"/>
  <c r="AQ22" i="13"/>
  <c r="AQ23" i="13"/>
  <c r="AQ24" i="13"/>
  <c r="AQ25" i="13"/>
  <c r="AQ26" i="13"/>
  <c r="AR42" i="13"/>
  <c r="AR35" i="13"/>
  <c r="AR36" i="13"/>
  <c r="AR37" i="13"/>
  <c r="AR38" i="13"/>
  <c r="AR39" i="13"/>
  <c r="AR40" i="13"/>
  <c r="AR41" i="13"/>
  <c r="AR14" i="13"/>
  <c r="AR15" i="13"/>
  <c r="AR16" i="13"/>
  <c r="AR19" i="13"/>
  <c r="AR20" i="13"/>
  <c r="AR21" i="13"/>
  <c r="AR22" i="13"/>
  <c r="AR23" i="13"/>
  <c r="AR24" i="13"/>
  <c r="AR25" i="13"/>
  <c r="AR26" i="13"/>
  <c r="AQ23" i="2"/>
  <c r="AQ24" i="2"/>
  <c r="AQ25" i="2"/>
  <c r="AQ26" i="2"/>
  <c r="AQ42" i="2"/>
  <c r="AQ37" i="2"/>
  <c r="AB39" i="2"/>
  <c r="AQ39" i="2"/>
  <c r="AQ40" i="2"/>
  <c r="AQ41" i="2"/>
  <c r="AR14" i="2"/>
  <c r="AR15" i="2"/>
  <c r="AR16" i="2"/>
  <c r="AR17" i="2"/>
  <c r="AR18" i="2"/>
  <c r="AR19" i="2"/>
  <c r="AR20" i="2"/>
  <c r="AR24" i="2"/>
  <c r="AR25" i="2"/>
  <c r="AR26" i="2"/>
  <c r="AR42" i="2"/>
  <c r="AR30" i="2"/>
  <c r="AR31" i="2"/>
  <c r="AR32" i="2"/>
  <c r="AR33" i="2"/>
  <c r="AR34" i="2"/>
  <c r="AR38" i="2"/>
  <c r="AR39" i="2"/>
  <c r="AR40" i="2"/>
  <c r="AR41" i="2"/>
  <c r="AQ36" i="12"/>
  <c r="AQ40" i="12"/>
  <c r="AQ41" i="12"/>
  <c r="AQ23" i="12"/>
  <c r="AQ24" i="12"/>
  <c r="AQ25" i="12"/>
  <c r="AR42" i="12"/>
  <c r="AR30" i="12"/>
  <c r="AR31" i="12"/>
  <c r="AR32" i="12"/>
  <c r="AR35" i="12"/>
  <c r="AR37" i="12"/>
  <c r="AR38" i="12"/>
  <c r="AR39" i="12"/>
  <c r="AR40" i="12"/>
  <c r="AR41" i="12"/>
  <c r="AR14" i="12"/>
  <c r="AR15" i="12"/>
  <c r="AR16" i="12"/>
  <c r="AR17" i="12"/>
  <c r="AR18" i="12"/>
  <c r="AR19" i="12"/>
  <c r="AR22" i="12"/>
  <c r="AR23" i="12"/>
  <c r="AR24" i="12"/>
  <c r="AR25" i="12"/>
  <c r="AQ30" i="14"/>
  <c r="AQ32" i="14"/>
  <c r="AQ39" i="14"/>
  <c r="AQ40" i="14"/>
  <c r="AQ41" i="14"/>
  <c r="AQ21" i="14"/>
  <c r="AQ22" i="14"/>
  <c r="AQ23" i="14"/>
  <c r="AQ24" i="14"/>
  <c r="AQ25" i="14"/>
  <c r="AQ26" i="14"/>
  <c r="AR42" i="14"/>
  <c r="AR31" i="14"/>
  <c r="AR35" i="14"/>
  <c r="AR36" i="14"/>
  <c r="AR37" i="14"/>
  <c r="AR38" i="14"/>
  <c r="AR39" i="14"/>
  <c r="AR40" i="14"/>
  <c r="AR41" i="14"/>
  <c r="AR15" i="14"/>
  <c r="AR19" i="14"/>
  <c r="AR21" i="14"/>
  <c r="AR22" i="14"/>
  <c r="AR23" i="14"/>
  <c r="AR24" i="14"/>
  <c r="AR25" i="14"/>
  <c r="AR26" i="14"/>
  <c r="T30" i="14"/>
  <c r="T31" i="14"/>
  <c r="T32" i="14"/>
  <c r="T35" i="14"/>
  <c r="T36" i="14"/>
  <c r="T37" i="14"/>
  <c r="T38" i="14"/>
  <c r="T39" i="14"/>
  <c r="T40" i="14"/>
  <c r="T41" i="14"/>
  <c r="T42" i="14"/>
  <c r="U30" i="14"/>
  <c r="U31" i="14"/>
  <c r="U32" i="14"/>
  <c r="U35" i="14"/>
  <c r="U36" i="14"/>
  <c r="U37" i="14"/>
  <c r="U38" i="14"/>
  <c r="U39" i="14"/>
  <c r="U40" i="14"/>
  <c r="U41" i="14"/>
  <c r="U42" i="14"/>
  <c r="V30" i="14"/>
  <c r="V31" i="14"/>
  <c r="V32" i="14"/>
  <c r="V35" i="14"/>
  <c r="V36" i="14"/>
  <c r="V37" i="14"/>
  <c r="V38" i="14"/>
  <c r="V39" i="14"/>
  <c r="V40" i="14"/>
  <c r="V41" i="14"/>
  <c r="V42" i="14"/>
  <c r="W30" i="14"/>
  <c r="W31" i="14"/>
  <c r="W32" i="14"/>
  <c r="W35" i="14"/>
  <c r="W36" i="14"/>
  <c r="W37" i="14"/>
  <c r="W38" i="14"/>
  <c r="W39" i="14"/>
  <c r="W40" i="14"/>
  <c r="W41" i="14"/>
  <c r="W42" i="14"/>
  <c r="T30" i="13"/>
  <c r="T31" i="13"/>
  <c r="T32" i="13"/>
  <c r="T43" i="13" s="1"/>
  <c r="T35" i="13"/>
  <c r="I43" i="13" s="1"/>
  <c r="T36" i="13"/>
  <c r="T37" i="13"/>
  <c r="T38" i="13"/>
  <c r="T39" i="13"/>
  <c r="T40" i="13"/>
  <c r="T41" i="13"/>
  <c r="T42" i="13"/>
  <c r="U30" i="13"/>
  <c r="J43" i="13" s="1"/>
  <c r="U31" i="13"/>
  <c r="U32" i="13"/>
  <c r="U35" i="13"/>
  <c r="U36" i="13"/>
  <c r="U37" i="13"/>
  <c r="U38" i="13"/>
  <c r="U39" i="13"/>
  <c r="U40" i="13"/>
  <c r="U41" i="13"/>
  <c r="U42" i="13"/>
  <c r="V30" i="13"/>
  <c r="V31" i="13"/>
  <c r="V43" i="13" s="1"/>
  <c r="V32" i="13"/>
  <c r="V35" i="13"/>
  <c r="V36" i="13"/>
  <c r="V37" i="13"/>
  <c r="V38" i="13"/>
  <c r="V39" i="13"/>
  <c r="V40" i="13"/>
  <c r="V41" i="13"/>
  <c r="V42" i="13"/>
  <c r="W30" i="13"/>
  <c r="W31" i="13"/>
  <c r="L43" i="13" s="1"/>
  <c r="W32" i="13"/>
  <c r="W35" i="13"/>
  <c r="W36" i="13"/>
  <c r="W37" i="13"/>
  <c r="W38" i="13"/>
  <c r="W39" i="13"/>
  <c r="W40" i="13"/>
  <c r="W41" i="13"/>
  <c r="W42" i="13"/>
  <c r="T30" i="12"/>
  <c r="T31" i="12"/>
  <c r="T32" i="12"/>
  <c r="T43" i="12" s="1"/>
  <c r="T35" i="12"/>
  <c r="T36" i="12"/>
  <c r="T37" i="12"/>
  <c r="T38" i="12"/>
  <c r="T39" i="12"/>
  <c r="T40" i="12"/>
  <c r="T41" i="12"/>
  <c r="T42" i="12"/>
  <c r="U30" i="12"/>
  <c r="U31" i="12"/>
  <c r="U32" i="12"/>
  <c r="U40" i="12"/>
  <c r="U39" i="12"/>
  <c r="U35" i="12"/>
  <c r="U36" i="12"/>
  <c r="U37" i="12"/>
  <c r="U38" i="12"/>
  <c r="U41" i="12"/>
  <c r="U42" i="12"/>
  <c r="V30" i="12"/>
  <c r="V43" i="12" s="1"/>
  <c r="V31" i="12"/>
  <c r="V32" i="12"/>
  <c r="V39" i="12"/>
  <c r="V40" i="12"/>
  <c r="V23" i="12"/>
  <c r="V24" i="12"/>
  <c r="V35" i="12"/>
  <c r="V36" i="12"/>
  <c r="V37" i="12"/>
  <c r="V38" i="12"/>
  <c r="V41" i="12"/>
  <c r="V42" i="12"/>
  <c r="W30" i="12"/>
  <c r="W31" i="12"/>
  <c r="W32" i="12"/>
  <c r="W35" i="12"/>
  <c r="W36" i="12"/>
  <c r="W37" i="12"/>
  <c r="W38" i="12"/>
  <c r="W39" i="12"/>
  <c r="W40" i="12"/>
  <c r="W41" i="12"/>
  <c r="W42" i="12"/>
  <c r="T14" i="14"/>
  <c r="T15" i="14"/>
  <c r="T16" i="14"/>
  <c r="T19" i="14"/>
  <c r="T20" i="14"/>
  <c r="T21" i="14"/>
  <c r="T22" i="14"/>
  <c r="T23" i="14"/>
  <c r="T24" i="14"/>
  <c r="T25" i="14"/>
  <c r="T26" i="14"/>
  <c r="U14" i="14"/>
  <c r="U15" i="14"/>
  <c r="U16" i="14"/>
  <c r="U19" i="14"/>
  <c r="U20" i="14"/>
  <c r="U21" i="14"/>
  <c r="U22" i="14"/>
  <c r="U23" i="14"/>
  <c r="U24" i="14"/>
  <c r="U25" i="14"/>
  <c r="U26" i="14"/>
  <c r="V14" i="14"/>
  <c r="V15" i="14"/>
  <c r="V16" i="14"/>
  <c r="V19" i="14"/>
  <c r="V20" i="14"/>
  <c r="V21" i="14"/>
  <c r="V22" i="14"/>
  <c r="V23" i="14"/>
  <c r="V24" i="14"/>
  <c r="V25" i="14"/>
  <c r="V26" i="14"/>
  <c r="W14" i="14"/>
  <c r="W15" i="14"/>
  <c r="W16" i="14"/>
  <c r="W19" i="14"/>
  <c r="W20" i="14"/>
  <c r="W21" i="14"/>
  <c r="W22" i="14"/>
  <c r="W23" i="14"/>
  <c r="W24" i="14"/>
  <c r="W25" i="14"/>
  <c r="W26" i="14"/>
  <c r="T14" i="13"/>
  <c r="T15" i="13"/>
  <c r="T16" i="13"/>
  <c r="T19" i="13"/>
  <c r="T20" i="13"/>
  <c r="T21" i="13"/>
  <c r="T22" i="13"/>
  <c r="T23" i="13"/>
  <c r="T24" i="13"/>
  <c r="T25" i="13"/>
  <c r="T26" i="13"/>
  <c r="U14" i="13"/>
  <c r="U15" i="13"/>
  <c r="U16" i="13"/>
  <c r="U19" i="13"/>
  <c r="U20" i="13"/>
  <c r="U21" i="13"/>
  <c r="U22" i="13"/>
  <c r="U23" i="13"/>
  <c r="U24" i="13"/>
  <c r="U25" i="13"/>
  <c r="U26" i="13"/>
  <c r="V14" i="13"/>
  <c r="V15" i="13"/>
  <c r="V16" i="13"/>
  <c r="V19" i="13"/>
  <c r="V20" i="13"/>
  <c r="V21" i="13"/>
  <c r="V22" i="13"/>
  <c r="V23" i="13"/>
  <c r="V24" i="13"/>
  <c r="V25" i="13"/>
  <c r="V26" i="13"/>
  <c r="W14" i="13"/>
  <c r="W15" i="13"/>
  <c r="W16" i="13"/>
  <c r="W19" i="13"/>
  <c r="W20" i="13"/>
  <c r="W21" i="13"/>
  <c r="W22" i="13"/>
  <c r="W23" i="13"/>
  <c r="W24" i="13"/>
  <c r="W25" i="13"/>
  <c r="W26" i="13"/>
  <c r="T14" i="12"/>
  <c r="T15" i="12"/>
  <c r="T16" i="12"/>
  <c r="T17" i="12"/>
  <c r="T18" i="12"/>
  <c r="T19" i="12"/>
  <c r="T23" i="12"/>
  <c r="T24" i="12"/>
  <c r="T25" i="12"/>
  <c r="T26" i="12"/>
  <c r="U14" i="12"/>
  <c r="U15" i="12"/>
  <c r="U16" i="12"/>
  <c r="U17" i="12"/>
  <c r="U18" i="12"/>
  <c r="U19" i="12"/>
  <c r="U22" i="12"/>
  <c r="U23" i="12"/>
  <c r="U24" i="12"/>
  <c r="U25" i="12"/>
  <c r="U26" i="12"/>
  <c r="V14" i="12"/>
  <c r="V15" i="12"/>
  <c r="V16" i="12"/>
  <c r="V17" i="12"/>
  <c r="V18" i="12"/>
  <c r="V19" i="12"/>
  <c r="V22" i="12"/>
  <c r="V25" i="12"/>
  <c r="V26" i="12"/>
  <c r="W14" i="12"/>
  <c r="W15" i="12"/>
  <c r="W16" i="12"/>
  <c r="W17" i="12"/>
  <c r="W18" i="12"/>
  <c r="W19" i="12"/>
  <c r="W22" i="12"/>
  <c r="W23" i="12"/>
  <c r="W24" i="12"/>
  <c r="W25" i="12"/>
  <c r="W26" i="12"/>
  <c r="AE26" i="12"/>
  <c r="N26" i="12" s="1"/>
  <c r="M26" i="12"/>
  <c r="Y26" i="12"/>
  <c r="AS31" i="13"/>
  <c r="AS32" i="13"/>
  <c r="AS36" i="13"/>
  <c r="AS38" i="13"/>
  <c r="AS42" i="13"/>
  <c r="AS30" i="13"/>
  <c r="AS39" i="13"/>
  <c r="AS40" i="13"/>
  <c r="AS41" i="13"/>
  <c r="AS14" i="13"/>
  <c r="AS15" i="13"/>
  <c r="AS16" i="13"/>
  <c r="AS19" i="13"/>
  <c r="AS22" i="13"/>
  <c r="AS23" i="13"/>
  <c r="AS24" i="13"/>
  <c r="AS26" i="13"/>
  <c r="AS14" i="14"/>
  <c r="AS15" i="14"/>
  <c r="AS16" i="14"/>
  <c r="AS19" i="14"/>
  <c r="AS20" i="14"/>
  <c r="AS21" i="14"/>
  <c r="AS22" i="14"/>
  <c r="AS23" i="14"/>
  <c r="AS24" i="14"/>
  <c r="AS25" i="14"/>
  <c r="AS26" i="14"/>
  <c r="AS42" i="14"/>
  <c r="AS30" i="14"/>
  <c r="AS31" i="14"/>
  <c r="AS32" i="14"/>
  <c r="AS35" i="14"/>
  <c r="AS41" i="14"/>
  <c r="AS18" i="12"/>
  <c r="AS19" i="12"/>
  <c r="AS22" i="12"/>
  <c r="AS24" i="12"/>
  <c r="AS14" i="12"/>
  <c r="AS15" i="12"/>
  <c r="AS16" i="12"/>
  <c r="AS17" i="12"/>
  <c r="AS25" i="12"/>
  <c r="AS26" i="12"/>
  <c r="AS30" i="12"/>
  <c r="AS31" i="12"/>
  <c r="AS32" i="12"/>
  <c r="AS35" i="12"/>
  <c r="AS36" i="12"/>
  <c r="AS37" i="12"/>
  <c r="AS38" i="12"/>
  <c r="AS39" i="12"/>
  <c r="AS41" i="12"/>
  <c r="AS42" i="12"/>
  <c r="AR26" i="12"/>
  <c r="AQ26" i="12"/>
  <c r="AD14" i="14"/>
  <c r="AH14" i="14" s="1"/>
  <c r="AD15" i="14"/>
  <c r="AP15" i="14" s="1"/>
  <c r="AD16" i="14"/>
  <c r="AG16" i="14" s="1"/>
  <c r="AD19" i="14"/>
  <c r="AD20" i="14"/>
  <c r="AD21" i="14"/>
  <c r="AD22" i="14"/>
  <c r="AP22" i="14"/>
  <c r="AD23" i="14"/>
  <c r="AI23" i="14" s="1"/>
  <c r="AD24" i="14"/>
  <c r="AF24" i="14" s="1"/>
  <c r="AD25" i="14"/>
  <c r="AH25" i="14" s="1"/>
  <c r="AD26" i="14"/>
  <c r="AH26" i="14" s="1"/>
  <c r="AP26" i="14"/>
  <c r="AD42" i="14"/>
  <c r="AF42" i="14" s="1"/>
  <c r="AD30" i="14"/>
  <c r="AF30" i="14" s="1"/>
  <c r="AD31" i="14"/>
  <c r="AD32" i="14"/>
  <c r="AD35" i="14"/>
  <c r="AG35" i="14" s="1"/>
  <c r="AD36" i="14"/>
  <c r="AP36" i="14" s="1"/>
  <c r="AD37" i="14"/>
  <c r="AD38" i="14"/>
  <c r="AH38" i="14" s="1"/>
  <c r="AD39" i="14"/>
  <c r="AP39" i="14"/>
  <c r="AD40" i="14"/>
  <c r="AP40" i="14" s="1"/>
  <c r="AD41" i="14"/>
  <c r="AG41" i="14" s="1"/>
  <c r="AD31" i="13"/>
  <c r="AD32" i="13"/>
  <c r="AD35" i="13"/>
  <c r="AD36" i="13"/>
  <c r="AG36" i="13" s="1"/>
  <c r="AD37" i="13"/>
  <c r="AP37" i="13" s="1"/>
  <c r="AD38" i="13"/>
  <c r="AI38" i="13" s="1"/>
  <c r="AP38" i="13"/>
  <c r="AD42" i="13"/>
  <c r="AP42" i="13" s="1"/>
  <c r="AD30" i="13"/>
  <c r="AD39" i="13"/>
  <c r="AP39" i="13" s="1"/>
  <c r="AD40" i="13"/>
  <c r="AD41" i="13"/>
  <c r="AP41" i="13" s="1"/>
  <c r="AD14" i="13"/>
  <c r="AD15" i="13"/>
  <c r="AI15" i="13" s="1"/>
  <c r="AD16" i="13"/>
  <c r="AD19" i="13"/>
  <c r="AF19" i="13" s="1"/>
  <c r="AD20" i="13"/>
  <c r="AF20" i="13" s="1"/>
  <c r="AD21" i="13"/>
  <c r="AP21" i="13" s="1"/>
  <c r="AD22" i="13"/>
  <c r="AD23" i="13"/>
  <c r="AP23" i="13" s="1"/>
  <c r="AD24" i="13"/>
  <c r="AD25" i="13"/>
  <c r="AP25" i="13" s="1"/>
  <c r="AD26" i="13"/>
  <c r="AD18" i="12"/>
  <c r="AG18" i="12" s="1"/>
  <c r="AD19" i="12"/>
  <c r="AG19" i="12" s="1"/>
  <c r="AD22" i="12"/>
  <c r="AD23" i="12"/>
  <c r="AP23" i="12" s="1"/>
  <c r="AD24" i="12"/>
  <c r="AH24" i="12" s="1"/>
  <c r="AD14" i="12"/>
  <c r="AD15" i="12"/>
  <c r="AP15" i="12" s="1"/>
  <c r="AD16" i="12"/>
  <c r="AG16" i="12" s="1"/>
  <c r="AD17" i="12"/>
  <c r="AP17" i="12" s="1"/>
  <c r="AD25" i="12"/>
  <c r="AD26" i="12"/>
  <c r="AP26" i="12" s="1"/>
  <c r="AD30" i="12"/>
  <c r="AI30" i="12" s="1"/>
  <c r="AD31" i="12"/>
  <c r="AP31" i="12" s="1"/>
  <c r="AD32" i="12"/>
  <c r="AD35" i="12"/>
  <c r="AI35" i="12" s="1"/>
  <c r="AD36" i="12"/>
  <c r="AI36" i="12" s="1"/>
  <c r="AD37" i="12"/>
  <c r="AP37" i="12" s="1"/>
  <c r="AD38" i="12"/>
  <c r="AP38" i="12" s="1"/>
  <c r="AD39" i="12"/>
  <c r="AP39" i="12" s="1"/>
  <c r="AD40" i="12"/>
  <c r="AF40" i="12" s="1"/>
  <c r="AD41" i="12"/>
  <c r="AP41" i="12" s="1"/>
  <c r="AD42" i="12"/>
  <c r="AI42" i="12" s="1"/>
  <c r="AG19" i="14"/>
  <c r="AG22" i="14"/>
  <c r="AG26" i="14"/>
  <c r="AG42" i="14"/>
  <c r="AG30" i="14"/>
  <c r="AH22" i="14"/>
  <c r="AH23" i="14"/>
  <c r="AH30" i="14"/>
  <c r="AH36" i="14"/>
  <c r="AH39" i="14"/>
  <c r="AI22" i="14"/>
  <c r="AI25" i="14"/>
  <c r="AI26" i="14"/>
  <c r="AI39" i="14"/>
  <c r="AF14" i="14"/>
  <c r="AF16" i="14"/>
  <c r="AF22" i="14"/>
  <c r="AF23" i="14"/>
  <c r="AF26" i="14"/>
  <c r="AF36" i="14"/>
  <c r="AF39" i="14"/>
  <c r="AG32" i="13"/>
  <c r="AG38" i="13"/>
  <c r="AG30" i="13"/>
  <c r="AG15" i="13"/>
  <c r="AG26" i="13"/>
  <c r="AH37" i="13"/>
  <c r="AH38" i="13"/>
  <c r="AH39" i="13"/>
  <c r="AH25" i="13"/>
  <c r="AI37" i="13"/>
  <c r="AI39" i="13"/>
  <c r="AI21" i="13"/>
  <c r="AF31" i="13"/>
  <c r="AF32" i="13"/>
  <c r="AF37" i="13"/>
  <c r="AF30" i="13"/>
  <c r="AF39" i="13"/>
  <c r="AF23" i="12"/>
  <c r="AF26" i="12"/>
  <c r="AF35" i="12"/>
  <c r="AF39" i="12"/>
  <c r="AF42" i="12"/>
  <c r="AG22" i="12"/>
  <c r="AG26" i="12"/>
  <c r="AG30" i="12"/>
  <c r="AG35" i="12"/>
  <c r="AG42" i="12"/>
  <c r="AH22" i="12"/>
  <c r="AH23" i="12"/>
  <c r="AH26" i="12"/>
  <c r="AH36" i="12"/>
  <c r="AH38" i="12"/>
  <c r="AI23" i="12"/>
  <c r="AI24" i="12"/>
  <c r="AI25" i="12"/>
  <c r="AI32" i="12"/>
  <c r="S14" i="14"/>
  <c r="S15" i="14"/>
  <c r="S16" i="14"/>
  <c r="S19" i="14"/>
  <c r="S20" i="14"/>
  <c r="S21" i="14"/>
  <c r="S22" i="14"/>
  <c r="S23" i="14"/>
  <c r="S24" i="14"/>
  <c r="S25" i="14"/>
  <c r="S26" i="14"/>
  <c r="AD28" i="14"/>
  <c r="AD29" i="14"/>
  <c r="S30" i="14"/>
  <c r="S31" i="14"/>
  <c r="S32" i="14"/>
  <c r="S35" i="14"/>
  <c r="S36" i="14"/>
  <c r="S37" i="14"/>
  <c r="S38" i="14"/>
  <c r="S39" i="14"/>
  <c r="S40" i="14"/>
  <c r="S41" i="14"/>
  <c r="S42" i="14"/>
  <c r="AE42" i="14"/>
  <c r="AC45" i="14"/>
  <c r="AJ45" i="14"/>
  <c r="AK45" i="14"/>
  <c r="AL45" i="14"/>
  <c r="AM45" i="14"/>
  <c r="AN45" i="14"/>
  <c r="AO45" i="14"/>
  <c r="S14" i="13"/>
  <c r="S15" i="13"/>
  <c r="S16" i="13"/>
  <c r="S19" i="13"/>
  <c r="S20" i="13"/>
  <c r="S21" i="13"/>
  <c r="S22" i="13"/>
  <c r="S23" i="13"/>
  <c r="S24" i="13"/>
  <c r="S25" i="13"/>
  <c r="S26" i="13"/>
  <c r="AD28" i="13"/>
  <c r="AD29" i="13"/>
  <c r="S30" i="13"/>
  <c r="S31" i="13"/>
  <c r="S32" i="13"/>
  <c r="S35" i="13"/>
  <c r="S36" i="13"/>
  <c r="S37" i="13"/>
  <c r="AA37" i="13"/>
  <c r="AB37" i="13"/>
  <c r="S38" i="13"/>
  <c r="S39" i="13"/>
  <c r="S40" i="13"/>
  <c r="S41" i="13"/>
  <c r="S42" i="13"/>
  <c r="AE42" i="13"/>
  <c r="AE43" i="13" s="1"/>
  <c r="W43" i="13"/>
  <c r="AC45" i="13"/>
  <c r="AJ45" i="13"/>
  <c r="AK45" i="13"/>
  <c r="AL45" i="13"/>
  <c r="AM45" i="13"/>
  <c r="AN45" i="13"/>
  <c r="AO45" i="13"/>
  <c r="S14" i="12"/>
  <c r="S15" i="12"/>
  <c r="S16" i="12"/>
  <c r="S17" i="12"/>
  <c r="S18" i="12"/>
  <c r="S19" i="12"/>
  <c r="S22" i="12"/>
  <c r="S23" i="12"/>
  <c r="AA23" i="12"/>
  <c r="S24" i="12"/>
  <c r="S25" i="12"/>
  <c r="S26" i="12"/>
  <c r="AD28" i="12"/>
  <c r="AD29" i="12"/>
  <c r="S30" i="12"/>
  <c r="S31" i="12"/>
  <c r="S32" i="12"/>
  <c r="S35" i="12"/>
  <c r="S36" i="12"/>
  <c r="S37" i="12"/>
  <c r="S38" i="12"/>
  <c r="S39" i="12"/>
  <c r="S40" i="12"/>
  <c r="AA40" i="12"/>
  <c r="AB40" i="12"/>
  <c r="S41" i="12"/>
  <c r="AB42" i="12"/>
  <c r="S42" i="12"/>
  <c r="AE42" i="12"/>
  <c r="AC45" i="12"/>
  <c r="AJ45" i="12"/>
  <c r="AK45" i="12"/>
  <c r="AL45" i="12"/>
  <c r="AM45" i="12"/>
  <c r="AN45" i="12"/>
  <c r="AO45" i="12"/>
  <c r="AD25" i="2"/>
  <c r="AP25" i="2" s="1"/>
  <c r="AD19" i="2"/>
  <c r="AP19" i="2" s="1"/>
  <c r="AD14" i="2"/>
  <c r="AD15" i="2"/>
  <c r="AH15" i="2" s="1"/>
  <c r="AD16" i="2"/>
  <c r="AI16" i="2" s="1"/>
  <c r="AP16" i="2"/>
  <c r="AD17" i="2"/>
  <c r="AI17" i="2" s="1"/>
  <c r="AD18" i="2"/>
  <c r="AP18" i="2" s="1"/>
  <c r="AD20" i="2"/>
  <c r="AD23" i="2"/>
  <c r="AP23" i="2" s="1"/>
  <c r="AD24" i="2"/>
  <c r="AI24" i="2" s="1"/>
  <c r="AD26" i="2"/>
  <c r="AD41" i="2"/>
  <c r="AF41" i="2" s="1"/>
  <c r="AD30" i="2"/>
  <c r="AP30" i="2" s="1"/>
  <c r="AD31" i="2"/>
  <c r="AI31" i="2" s="1"/>
  <c r="AD32" i="2"/>
  <c r="AP32" i="2"/>
  <c r="AD33" i="2"/>
  <c r="AP33" i="2" s="1"/>
  <c r="AD34" i="2"/>
  <c r="AP34" i="2" s="1"/>
  <c r="AD37" i="2"/>
  <c r="AH37" i="2" s="1"/>
  <c r="AD38" i="2"/>
  <c r="AD39" i="2"/>
  <c r="AP39" i="2" s="1"/>
  <c r="AD40" i="2"/>
  <c r="AP40" i="2" s="1"/>
  <c r="AD42" i="2"/>
  <c r="AG42" i="2" s="1"/>
  <c r="AF39" i="2"/>
  <c r="AG15" i="2"/>
  <c r="AG16" i="2"/>
  <c r="AG30" i="2"/>
  <c r="AG31" i="2"/>
  <c r="AG32" i="2"/>
  <c r="AH16" i="2"/>
  <c r="AH30" i="2"/>
  <c r="AH32" i="2"/>
  <c r="AI25" i="2"/>
  <c r="AI32" i="2"/>
  <c r="AI34" i="2"/>
  <c r="AI42" i="2"/>
  <c r="AS26" i="2"/>
  <c r="AS19" i="2"/>
  <c r="AS14" i="2"/>
  <c r="AS15" i="2"/>
  <c r="AS16" i="2"/>
  <c r="AS17" i="2"/>
  <c r="AS18" i="2"/>
  <c r="AS20" i="2"/>
  <c r="AS30" i="2"/>
  <c r="AS31" i="2"/>
  <c r="AS32" i="2"/>
  <c r="AS33" i="2"/>
  <c r="AS34" i="2"/>
  <c r="AS37" i="2"/>
  <c r="AS38" i="2"/>
  <c r="AS41" i="2"/>
  <c r="AS42" i="2"/>
  <c r="AA24" i="2"/>
  <c r="AA39" i="2"/>
  <c r="AA40" i="2"/>
  <c r="AA42" i="2"/>
  <c r="AB24" i="2"/>
  <c r="AB40" i="2"/>
  <c r="AB42" i="2"/>
  <c r="AC45" i="2"/>
  <c r="AE42" i="2"/>
  <c r="AJ45" i="2"/>
  <c r="AK45" i="2"/>
  <c r="AL45" i="2"/>
  <c r="AM45" i="2"/>
  <c r="AN45" i="2"/>
  <c r="AO45" i="2"/>
  <c r="T30" i="2"/>
  <c r="T31" i="2"/>
  <c r="T32" i="2"/>
  <c r="T33" i="2"/>
  <c r="T34" i="2"/>
  <c r="T37" i="2"/>
  <c r="T38" i="2"/>
  <c r="T39" i="2"/>
  <c r="T40" i="2"/>
  <c r="T41" i="2"/>
  <c r="T42" i="2"/>
  <c r="U30" i="2"/>
  <c r="U31" i="2"/>
  <c r="U32" i="2"/>
  <c r="U33" i="2"/>
  <c r="U34" i="2"/>
  <c r="U37" i="2"/>
  <c r="U38" i="2"/>
  <c r="U39" i="2"/>
  <c r="U40" i="2"/>
  <c r="U41" i="2"/>
  <c r="U42" i="2"/>
  <c r="V30" i="2"/>
  <c r="V31" i="2"/>
  <c r="V32" i="2"/>
  <c r="V33" i="2"/>
  <c r="V34" i="2"/>
  <c r="V37" i="2"/>
  <c r="V38" i="2"/>
  <c r="V39" i="2"/>
  <c r="V40" i="2"/>
  <c r="V41" i="2"/>
  <c r="V42" i="2"/>
  <c r="W30" i="2"/>
  <c r="L43" i="2" s="1"/>
  <c r="W31" i="2"/>
  <c r="W32" i="2"/>
  <c r="W33" i="2"/>
  <c r="W34" i="2"/>
  <c r="W37" i="2"/>
  <c r="W38" i="2"/>
  <c r="W39" i="2"/>
  <c r="W40" i="2"/>
  <c r="W41" i="2"/>
  <c r="W42" i="2"/>
  <c r="T14" i="2"/>
  <c r="T15" i="2"/>
  <c r="T16" i="2"/>
  <c r="T17" i="2"/>
  <c r="T18" i="2"/>
  <c r="T19" i="2"/>
  <c r="T20" i="2"/>
  <c r="T23" i="2"/>
  <c r="T24" i="2"/>
  <c r="T25" i="2"/>
  <c r="T26" i="2"/>
  <c r="U14" i="2"/>
  <c r="U15" i="2"/>
  <c r="U16" i="2"/>
  <c r="U17" i="2"/>
  <c r="U18" i="2"/>
  <c r="U19" i="2"/>
  <c r="U20" i="2"/>
  <c r="U23" i="2"/>
  <c r="U24" i="2"/>
  <c r="U25" i="2"/>
  <c r="U26" i="2"/>
  <c r="V14" i="2"/>
  <c r="V15" i="2"/>
  <c r="V16" i="2"/>
  <c r="V17" i="2"/>
  <c r="V18" i="2"/>
  <c r="V19" i="2"/>
  <c r="V20" i="2"/>
  <c r="V23" i="2"/>
  <c r="V24" i="2"/>
  <c r="V25" i="2"/>
  <c r="V26" i="2"/>
  <c r="W14" i="2"/>
  <c r="W15" i="2"/>
  <c r="W16" i="2"/>
  <c r="W17" i="2"/>
  <c r="W18" i="2"/>
  <c r="W19" i="2"/>
  <c r="W20" i="2"/>
  <c r="W23" i="2"/>
  <c r="W24" i="2"/>
  <c r="W25" i="2"/>
  <c r="W26" i="2"/>
  <c r="S41" i="2"/>
  <c r="S25" i="2"/>
  <c r="S33" i="2"/>
  <c r="S30" i="2"/>
  <c r="S31" i="2"/>
  <c r="S32" i="2"/>
  <c r="S34" i="2"/>
  <c r="S37" i="2"/>
  <c r="S38" i="2"/>
  <c r="S39" i="2"/>
  <c r="S40" i="2"/>
  <c r="S42" i="2"/>
  <c r="S14" i="2"/>
  <c r="S15" i="2"/>
  <c r="S16" i="2"/>
  <c r="S17" i="2"/>
  <c r="S18" i="2"/>
  <c r="S19" i="2"/>
  <c r="S20" i="2"/>
  <c r="S23" i="2"/>
  <c r="S24" i="2"/>
  <c r="S26" i="2"/>
  <c r="AD28" i="2"/>
  <c r="AD29" i="2"/>
  <c r="AQ42" i="12"/>
  <c r="AQ38" i="14"/>
  <c r="Y42" i="12"/>
  <c r="AE19" i="15"/>
  <c r="AF19" i="15"/>
  <c r="AG19" i="15"/>
  <c r="AH19" i="15"/>
  <c r="AO19" i="15"/>
  <c r="AO22" i="15" s="1"/>
  <c r="AE20" i="15"/>
  <c r="AF20" i="15"/>
  <c r="AG20" i="15"/>
  <c r="AH20" i="15"/>
  <c r="AG21" i="15"/>
  <c r="AH21" i="15"/>
  <c r="AS37" i="14"/>
  <c r="AS36" i="14"/>
  <c r="AS39" i="14"/>
  <c r="AG39" i="14"/>
  <c r="AS40" i="14"/>
  <c r="Z25" i="2"/>
  <c r="AS23" i="2"/>
  <c r="AP35" i="12"/>
  <c r="AA25" i="2"/>
  <c r="AB25" i="2"/>
  <c r="AR22" i="2"/>
  <c r="AS25" i="13"/>
  <c r="AG25" i="13"/>
  <c r="Z18" i="14"/>
  <c r="Z14" i="12"/>
  <c r="AP21" i="12"/>
  <c r="AP20" i="12"/>
  <c r="AI22" i="2"/>
  <c r="Z23" i="2"/>
  <c r="AP18" i="14"/>
  <c r="AH18" i="14"/>
  <c r="AB15" i="2"/>
  <c r="AR23" i="2"/>
  <c r="AB23" i="2"/>
  <c r="AR16" i="14"/>
  <c r="Z32" i="13"/>
  <c r="Z35" i="13"/>
  <c r="AB32" i="13"/>
  <c r="AI32" i="13"/>
  <c r="AR32" i="13"/>
  <c r="AP32" i="13"/>
  <c r="AA32" i="13"/>
  <c r="AB35" i="13"/>
  <c r="AQ35" i="13"/>
  <c r="AP31" i="13"/>
  <c r="AH19" i="14"/>
  <c r="Z33" i="13"/>
  <c r="Z30" i="13"/>
  <c r="Z36" i="13"/>
  <c r="AR33" i="13"/>
  <c r="AP30" i="13"/>
  <c r="AR30" i="13"/>
  <c r="AA30" i="13"/>
  <c r="AI30" i="13"/>
  <c r="AQ36" i="13"/>
  <c r="AP30" i="14"/>
  <c r="AI36" i="14"/>
  <c r="O36" i="14"/>
  <c r="AF35" i="14"/>
  <c r="AS38" i="14"/>
  <c r="AI37" i="14"/>
  <c r="AR34" i="14"/>
  <c r="AP33" i="14"/>
  <c r="AR17" i="13"/>
  <c r="AP20" i="13"/>
  <c r="Z26" i="13"/>
  <c r="O26" i="13"/>
  <c r="P26" i="13" s="1"/>
  <c r="AB26" i="13" s="1"/>
  <c r="Z24" i="13"/>
  <c r="O24" i="13"/>
  <c r="Z40" i="13"/>
  <c r="AH34" i="12"/>
  <c r="Z30" i="12"/>
  <c r="AB30" i="12"/>
  <c r="AA37" i="2"/>
  <c r="Z37" i="2"/>
  <c r="Z22" i="13"/>
  <c r="P42" i="13"/>
  <c r="AB42" i="13" s="1"/>
  <c r="AP33" i="12"/>
  <c r="AI33" i="13"/>
  <c r="AR37" i="2"/>
  <c r="AB37" i="2"/>
  <c r="P24" i="13"/>
  <c r="AB24" i="13"/>
  <c r="AA24" i="13"/>
  <c r="AB22" i="13"/>
  <c r="AA22" i="13"/>
  <c r="AR14" i="14"/>
  <c r="AP14" i="14"/>
  <c r="AR20" i="14"/>
  <c r="O38" i="13" l="1"/>
  <c r="AP35" i="14"/>
  <c r="AI36" i="13"/>
  <c r="Z22" i="15"/>
  <c r="O39" i="13"/>
  <c r="AP33" i="13"/>
  <c r="AG38" i="14"/>
  <c r="AF21" i="15"/>
  <c r="AI30" i="2"/>
  <c r="AG34" i="2"/>
  <c r="AF23" i="2"/>
  <c r="U43" i="13"/>
  <c r="AI37" i="12"/>
  <c r="AI16" i="12"/>
  <c r="AI18" i="12"/>
  <c r="AF23" i="13"/>
  <c r="AF42" i="13"/>
  <c r="AH23" i="13"/>
  <c r="AF40" i="14"/>
  <c r="AH40" i="14"/>
  <c r="AH42" i="14"/>
  <c r="AG40" i="14"/>
  <c r="AG23" i="14"/>
  <c r="AG14" i="14"/>
  <c r="Y38" i="13"/>
  <c r="Y43" i="13" s="1"/>
  <c r="M43" i="13" s="1"/>
  <c r="AG17" i="14"/>
  <c r="AR22" i="15"/>
  <c r="AD22" i="15"/>
  <c r="O23" i="13"/>
  <c r="O41" i="14"/>
  <c r="AA41" i="14" s="1"/>
  <c r="O25" i="13"/>
  <c r="AA25" i="13" s="1"/>
  <c r="O41" i="12"/>
  <c r="AA41" i="12" s="1"/>
  <c r="AH40" i="2"/>
  <c r="AF24" i="2"/>
  <c r="S27" i="14"/>
  <c r="AI41" i="12"/>
  <c r="AI31" i="12"/>
  <c r="AI17" i="12"/>
  <c r="AF31" i="12"/>
  <c r="AF18" i="12"/>
  <c r="AI41" i="13"/>
  <c r="AH42" i="13"/>
  <c r="AG23" i="13"/>
  <c r="AG42" i="13"/>
  <c r="AF41" i="14"/>
  <c r="AI15" i="14"/>
  <c r="AG15" i="14"/>
  <c r="AH17" i="14"/>
  <c r="U22" i="15"/>
  <c r="AP22" i="15"/>
  <c r="AI38" i="14"/>
  <c r="AH35" i="14"/>
  <c r="AA36" i="13"/>
  <c r="AA35" i="13"/>
  <c r="O41" i="13"/>
  <c r="AH39" i="2"/>
  <c r="AP36" i="13"/>
  <c r="Z38" i="14"/>
  <c r="AI39" i="2"/>
  <c r="AH31" i="2"/>
  <c r="AI40" i="12"/>
  <c r="AI26" i="12"/>
  <c r="AI15" i="12"/>
  <c r="AH40" i="12"/>
  <c r="AG37" i="12"/>
  <c r="AG15" i="12"/>
  <c r="AF36" i="12"/>
  <c r="AF15" i="12"/>
  <c r="AF41" i="13"/>
  <c r="AF38" i="13"/>
  <c r="AI25" i="13"/>
  <c r="AH41" i="13"/>
  <c r="AG39" i="13"/>
  <c r="AF15" i="14"/>
  <c r="O23" i="14"/>
  <c r="AA23" i="14" s="1"/>
  <c r="AP36" i="2"/>
  <c r="AC22" i="15"/>
  <c r="AG22" i="15"/>
  <c r="AF22" i="15"/>
  <c r="R22" i="15"/>
  <c r="V22" i="15"/>
  <c r="S22" i="15"/>
  <c r="X22" i="15"/>
  <c r="AH22" i="15"/>
  <c r="V43" i="14"/>
  <c r="AG18" i="14"/>
  <c r="AF34" i="13"/>
  <c r="AP34" i="13"/>
  <c r="Z34" i="13"/>
  <c r="O34" i="13"/>
  <c r="AG34" i="13"/>
  <c r="O15" i="13"/>
  <c r="O18" i="13"/>
  <c r="Z18" i="13"/>
  <c r="O14" i="13"/>
  <c r="O16" i="13"/>
  <c r="AI19" i="13"/>
  <c r="AG19" i="13"/>
  <c r="AP19" i="13"/>
  <c r="O20" i="13"/>
  <c r="P20" i="13" s="1"/>
  <c r="Z16" i="13"/>
  <c r="AF21" i="13"/>
  <c r="Z17" i="13"/>
  <c r="O17" i="13"/>
  <c r="AA17" i="13" s="1"/>
  <c r="AI17" i="13"/>
  <c r="AF15" i="13"/>
  <c r="AG17" i="13"/>
  <c r="O21" i="13"/>
  <c r="Z19" i="13"/>
  <c r="O19" i="13"/>
  <c r="AF33" i="13"/>
  <c r="K43" i="13"/>
  <c r="AG34" i="12"/>
  <c r="AF33" i="12"/>
  <c r="AI33" i="12"/>
  <c r="V27" i="12"/>
  <c r="AP35" i="2"/>
  <c r="W27" i="13"/>
  <c r="AR27" i="13"/>
  <c r="AS21" i="13"/>
  <c r="AH20" i="13"/>
  <c r="Z18" i="12"/>
  <c r="Z19" i="12"/>
  <c r="Z16" i="12"/>
  <c r="T27" i="12"/>
  <c r="AQ17" i="2"/>
  <c r="AA19" i="2"/>
  <c r="AA17" i="2"/>
  <c r="AG23" i="2"/>
  <c r="Z17" i="2"/>
  <c r="Z19" i="2"/>
  <c r="AH23" i="2"/>
  <c r="AG18" i="2"/>
  <c r="L27" i="13"/>
  <c r="L45" i="13" s="1"/>
  <c r="T27" i="13"/>
  <c r="S27" i="13"/>
  <c r="AH25" i="2"/>
  <c r="AP22" i="2"/>
  <c r="AI23" i="2"/>
  <c r="AS22" i="2"/>
  <c r="Z22" i="2"/>
  <c r="AH22" i="2"/>
  <c r="AH18" i="2"/>
  <c r="Z15" i="2"/>
  <c r="Z21" i="2"/>
  <c r="AP14" i="12"/>
  <c r="AH14" i="12"/>
  <c r="AG14" i="12"/>
  <c r="AP24" i="13"/>
  <c r="AG24" i="13"/>
  <c r="AI24" i="13"/>
  <c r="AH24" i="13"/>
  <c r="AF24" i="13"/>
  <c r="AI14" i="13"/>
  <c r="AP14" i="13"/>
  <c r="AG14" i="13"/>
  <c r="AF14" i="13"/>
  <c r="AP35" i="13"/>
  <c r="AG35" i="13"/>
  <c r="AD43" i="13"/>
  <c r="AF35" i="13"/>
  <c r="AI35" i="13"/>
  <c r="AP37" i="14"/>
  <c r="AF37" i="14"/>
  <c r="AG37" i="14"/>
  <c r="AG32" i="14"/>
  <c r="AH32" i="14"/>
  <c r="AP32" i="14"/>
  <c r="AS35" i="13"/>
  <c r="AQ42" i="13"/>
  <c r="AI42" i="13"/>
  <c r="AA42" i="13"/>
  <c r="Z25" i="14"/>
  <c r="O25" i="14"/>
  <c r="P25" i="14" s="1"/>
  <c r="AB25" i="14" s="1"/>
  <c r="AQ15" i="2"/>
  <c r="AF15" i="2"/>
  <c r="AA15" i="2"/>
  <c r="AP38" i="2"/>
  <c r="AI38" i="2"/>
  <c r="AF38" i="2"/>
  <c r="AH38" i="2"/>
  <c r="S43" i="13"/>
  <c r="U27" i="13"/>
  <c r="AE27" i="13"/>
  <c r="AE45" i="13" s="1"/>
  <c r="Z31" i="13"/>
  <c r="Z43" i="13" s="1"/>
  <c r="Z17" i="12"/>
  <c r="AE43" i="12"/>
  <c r="Y15" i="13"/>
  <c r="AF25" i="12"/>
  <c r="AP25" i="12"/>
  <c r="AG25" i="12"/>
  <c r="AH25" i="12"/>
  <c r="P25" i="13"/>
  <c r="AB25" i="13" s="1"/>
  <c r="G43" i="13"/>
  <c r="T27" i="2"/>
  <c r="W43" i="2"/>
  <c r="V43" i="2"/>
  <c r="T43" i="2"/>
  <c r="AP26" i="2"/>
  <c r="AF26" i="2"/>
  <c r="AI26" i="2"/>
  <c r="AG26" i="2"/>
  <c r="AH26" i="2"/>
  <c r="AD27" i="12"/>
  <c r="G27" i="13"/>
  <c r="AF34" i="14"/>
  <c r="AG34" i="14"/>
  <c r="AP34" i="14"/>
  <c r="AD43" i="2"/>
  <c r="AP14" i="2"/>
  <c r="AG14" i="2"/>
  <c r="AH14" i="2"/>
  <c r="AI14" i="2"/>
  <c r="G27" i="12"/>
  <c r="AI14" i="12"/>
  <c r="K27" i="13"/>
  <c r="V27" i="13"/>
  <c r="Z14" i="13"/>
  <c r="Y38" i="12"/>
  <c r="Y15" i="12"/>
  <c r="AP18" i="13"/>
  <c r="AF18" i="13"/>
  <c r="AG18" i="13"/>
  <c r="AH18" i="13"/>
  <c r="P23" i="13"/>
  <c r="AB23" i="13" s="1"/>
  <c r="AA23" i="13"/>
  <c r="P40" i="13"/>
  <c r="AB40" i="13" s="1"/>
  <c r="J27" i="13"/>
  <c r="J45" i="13" s="1"/>
  <c r="AF42" i="2"/>
  <c r="AP42" i="2"/>
  <c r="AP20" i="2"/>
  <c r="AG20" i="2"/>
  <c r="AF32" i="12"/>
  <c r="AP32" i="12"/>
  <c r="AG32" i="12"/>
  <c r="AA26" i="13"/>
  <c r="P41" i="12"/>
  <c r="AB41" i="12" s="1"/>
  <c r="AQ17" i="13"/>
  <c r="AD43" i="12"/>
  <c r="AE22" i="15"/>
  <c r="AD27" i="13"/>
  <c r="AH35" i="13"/>
  <c r="I27" i="2"/>
  <c r="I43" i="2"/>
  <c r="S43" i="12"/>
  <c r="S43" i="14"/>
  <c r="AH32" i="13"/>
  <c r="AQ32" i="13"/>
  <c r="AP24" i="12"/>
  <c r="AF24" i="12"/>
  <c r="AP19" i="14"/>
  <c r="AF19" i="14"/>
  <c r="L27" i="12"/>
  <c r="L45" i="12" s="1"/>
  <c r="K27" i="12"/>
  <c r="I27" i="12"/>
  <c r="I43" i="12"/>
  <c r="O21" i="14"/>
  <c r="AA21" i="14" s="1"/>
  <c r="Z22" i="12"/>
  <c r="AE43" i="2"/>
  <c r="AB17" i="2"/>
  <c r="AH19" i="2"/>
  <c r="G27" i="2"/>
  <c r="G43" i="2"/>
  <c r="K27" i="2"/>
  <c r="J27" i="2"/>
  <c r="AH24" i="2"/>
  <c r="AF34" i="2"/>
  <c r="AF25" i="2"/>
  <c r="G27" i="14"/>
  <c r="AG31" i="12"/>
  <c r="AG17" i="12"/>
  <c r="AG24" i="12"/>
  <c r="AF17" i="12"/>
  <c r="AF25" i="13"/>
  <c r="AI23" i="13"/>
  <c r="AH21" i="13"/>
  <c r="AG41" i="13"/>
  <c r="AP30" i="12"/>
  <c r="AF30" i="12"/>
  <c r="AP16" i="12"/>
  <c r="AF16" i="12"/>
  <c r="AP26" i="13"/>
  <c r="AH26" i="13"/>
  <c r="AF26" i="13"/>
  <c r="AI26" i="13"/>
  <c r="AP22" i="13"/>
  <c r="AH22" i="13"/>
  <c r="AF22" i="13"/>
  <c r="AG22" i="13"/>
  <c r="AI22" i="13"/>
  <c r="AG16" i="13"/>
  <c r="AF16" i="13"/>
  <c r="AP16" i="13"/>
  <c r="AI16" i="13"/>
  <c r="AG40" i="13"/>
  <c r="AH40" i="13"/>
  <c r="AF40" i="13"/>
  <c r="AP40" i="13"/>
  <c r="AI40" i="13"/>
  <c r="AG31" i="13"/>
  <c r="AH31" i="13"/>
  <c r="AR43" i="2"/>
  <c r="AR27" i="2"/>
  <c r="U27" i="2"/>
  <c r="AQ30" i="13"/>
  <c r="AH30" i="13"/>
  <c r="AF17" i="2"/>
  <c r="S27" i="2"/>
  <c r="S43" i="2"/>
  <c r="W27" i="2"/>
  <c r="K43" i="2"/>
  <c r="U43" i="2"/>
  <c r="AF40" i="2"/>
  <c r="S27" i="12"/>
  <c r="AP22" i="12"/>
  <c r="AF22" i="12"/>
  <c r="AP15" i="13"/>
  <c r="AH36" i="13"/>
  <c r="AF36" i="13"/>
  <c r="AH41" i="14"/>
  <c r="AI41" i="14"/>
  <c r="AP41" i="14"/>
  <c r="AP24" i="14"/>
  <c r="AG24" i="14"/>
  <c r="AH24" i="14"/>
  <c r="AI24" i="14"/>
  <c r="AH21" i="14"/>
  <c r="AI21" i="14"/>
  <c r="AS43" i="14"/>
  <c r="W27" i="12"/>
  <c r="I27" i="13"/>
  <c r="I45" i="13" s="1"/>
  <c r="K43" i="12"/>
  <c r="L43" i="14"/>
  <c r="G43" i="14"/>
  <c r="L43" i="12"/>
  <c r="U43" i="12"/>
  <c r="AI35" i="2"/>
  <c r="AP17" i="13"/>
  <c r="AS27" i="14"/>
  <c r="J27" i="12"/>
  <c r="L27" i="14"/>
  <c r="L45" i="14" s="1"/>
  <c r="J43" i="12"/>
  <c r="O22" i="14"/>
  <c r="Y23" i="13"/>
  <c r="AF14" i="12"/>
  <c r="AF21" i="12"/>
  <c r="T43" i="14"/>
  <c r="I43" i="14"/>
  <c r="Z17" i="14"/>
  <c r="O17" i="14"/>
  <c r="AA38" i="14"/>
  <c r="P38" i="14"/>
  <c r="AB38" i="14" s="1"/>
  <c r="Y33" i="14"/>
  <c r="O33" i="14"/>
  <c r="P41" i="14"/>
  <c r="AB41" i="14" s="1"/>
  <c r="Z26" i="14"/>
  <c r="O26" i="14"/>
  <c r="P21" i="14"/>
  <c r="AB21" i="14" s="1"/>
  <c r="AE27" i="14"/>
  <c r="Z39" i="14"/>
  <c r="O39" i="14"/>
  <c r="Z24" i="14"/>
  <c r="O24" i="14"/>
  <c r="P22" i="14"/>
  <c r="AB22" i="14" s="1"/>
  <c r="AA22" i="14"/>
  <c r="Z16" i="14"/>
  <c r="O16" i="14"/>
  <c r="Z40" i="14"/>
  <c r="O40" i="14"/>
  <c r="Z35" i="14"/>
  <c r="O35" i="14"/>
  <c r="Y30" i="14"/>
  <c r="O14" i="14"/>
  <c r="W27" i="14"/>
  <c r="I27" i="14"/>
  <c r="Y27" i="14"/>
  <c r="M27" i="14" s="1"/>
  <c r="O31" i="14"/>
  <c r="O32" i="14"/>
  <c r="AI32" i="14" s="1"/>
  <c r="O34" i="14"/>
  <c r="T27" i="14"/>
  <c r="AI14" i="14"/>
  <c r="J27" i="14"/>
  <c r="W43" i="14"/>
  <c r="K43" i="14"/>
  <c r="O42" i="14"/>
  <c r="Z20" i="14"/>
  <c r="O20" i="14"/>
  <c r="O37" i="14"/>
  <c r="Z37" i="14"/>
  <c r="P36" i="14"/>
  <c r="AB36" i="14" s="1"/>
  <c r="AA36" i="14"/>
  <c r="AG36" i="14"/>
  <c r="AQ36" i="14"/>
  <c r="AH31" i="14"/>
  <c r="AF31" i="14"/>
  <c r="AG31" i="14"/>
  <c r="AI31" i="14"/>
  <c r="AP31" i="14"/>
  <c r="AD43" i="14"/>
  <c r="AH20" i="14"/>
  <c r="AF20" i="14"/>
  <c r="AG20" i="14"/>
  <c r="AD27" i="14"/>
  <c r="AP20" i="14"/>
  <c r="U43" i="14"/>
  <c r="J43" i="14"/>
  <c r="Z19" i="14"/>
  <c r="O19" i="14"/>
  <c r="Z30" i="14"/>
  <c r="AE43" i="14"/>
  <c r="AI18" i="14"/>
  <c r="P18" i="14"/>
  <c r="AB18" i="14" s="1"/>
  <c r="AQ18" i="14"/>
  <c r="AA18" i="14"/>
  <c r="V27" i="14"/>
  <c r="Z23" i="14"/>
  <c r="Z21" i="14"/>
  <c r="AP16" i="14"/>
  <c r="AI40" i="14"/>
  <c r="U27" i="14"/>
  <c r="AF38" i="14"/>
  <c r="AG25" i="14"/>
  <c r="AG21" i="14"/>
  <c r="AP38" i="14"/>
  <c r="AP43" i="14" s="1"/>
  <c r="AP42" i="14"/>
  <c r="AP25" i="14"/>
  <c r="AP23" i="14"/>
  <c r="AP21" i="14"/>
  <c r="AF33" i="14"/>
  <c r="AH33" i="14"/>
  <c r="AH16" i="14"/>
  <c r="K27" i="14"/>
  <c r="AF32" i="14"/>
  <c r="AF25" i="14"/>
  <c r="AF21" i="14"/>
  <c r="AS40" i="2"/>
  <c r="AG40" i="2"/>
  <c r="Z38" i="2"/>
  <c r="AF18" i="2"/>
  <c r="AQ18" i="2"/>
  <c r="AB18" i="2"/>
  <c r="Z35" i="2"/>
  <c r="Z34" i="2"/>
  <c r="Z41" i="2"/>
  <c r="O41" i="2"/>
  <c r="AF32" i="2"/>
  <c r="AA32" i="2"/>
  <c r="AQ32" i="2"/>
  <c r="AB32" i="2"/>
  <c r="AG25" i="2"/>
  <c r="AS25" i="2"/>
  <c r="AA22" i="2"/>
  <c r="AG22" i="2"/>
  <c r="AB22" i="2"/>
  <c r="AQ22" i="2"/>
  <c r="AH20" i="2"/>
  <c r="Z32" i="2"/>
  <c r="AE27" i="2"/>
  <c r="AI33" i="2"/>
  <c r="AI20" i="2"/>
  <c r="AI15" i="2"/>
  <c r="AP37" i="2"/>
  <c r="AP31" i="2"/>
  <c r="AP24" i="2"/>
  <c r="AP17" i="2"/>
  <c r="Y18" i="2"/>
  <c r="Y14" i="2"/>
  <c r="AG21" i="2"/>
  <c r="AA36" i="2"/>
  <c r="AG36" i="2"/>
  <c r="AG37" i="2"/>
  <c r="AF21" i="2"/>
  <c r="AI21" i="2"/>
  <c r="AA23" i="2"/>
  <c r="AQ19" i="2"/>
  <c r="AG19" i="2"/>
  <c r="AI19" i="2"/>
  <c r="V27" i="2"/>
  <c r="AP21" i="2"/>
  <c r="AI40" i="2"/>
  <c r="AH42" i="2"/>
  <c r="AH33" i="2"/>
  <c r="AH41" i="2"/>
  <c r="AG33" i="2"/>
  <c r="AG41" i="2"/>
  <c r="AG17" i="2"/>
  <c r="AF37" i="2"/>
  <c r="AF20" i="2"/>
  <c r="Z31" i="2"/>
  <c r="Y33" i="2"/>
  <c r="Y43" i="2" s="1"/>
  <c r="J43" i="2"/>
  <c r="L27" i="2"/>
  <c r="L45" i="2" s="1"/>
  <c r="AF19" i="2"/>
  <c r="AI41" i="2"/>
  <c r="AH17" i="2"/>
  <c r="O26" i="2"/>
  <c r="AP41" i="2"/>
  <c r="AP15" i="2"/>
  <c r="AD27" i="2"/>
  <c r="AI37" i="2"/>
  <c r="Z39" i="12"/>
  <c r="AB14" i="12"/>
  <c r="O26" i="12"/>
  <c r="Z26" i="12"/>
  <c r="AS23" i="12"/>
  <c r="AS27" i="12" s="1"/>
  <c r="P23" i="12"/>
  <c r="AB23" i="12" s="1"/>
  <c r="AG23" i="12"/>
  <c r="Z37" i="12"/>
  <c r="AH37" i="12"/>
  <c r="AG20" i="12"/>
  <c r="Z20" i="12"/>
  <c r="AG40" i="12"/>
  <c r="AS40" i="12"/>
  <c r="AS43" i="12" s="1"/>
  <c r="Z33" i="12"/>
  <c r="I44" i="12"/>
  <c r="U44" i="12" s="1"/>
  <c r="AH30" i="12"/>
  <c r="AQ30" i="12"/>
  <c r="O24" i="12"/>
  <c r="G43" i="12"/>
  <c r="AA38" i="12"/>
  <c r="AH16" i="12"/>
  <c r="AH17" i="12"/>
  <c r="AH19" i="12"/>
  <c r="AH18" i="12"/>
  <c r="AF38" i="12"/>
  <c r="AH42" i="12"/>
  <c r="W43" i="12"/>
  <c r="AE27" i="12"/>
  <c r="U27" i="12"/>
  <c r="AI38" i="12"/>
  <c r="AI39" i="12"/>
  <c r="AH41" i="12"/>
  <c r="AG38" i="12"/>
  <c r="AF41" i="12"/>
  <c r="AF19" i="12"/>
  <c r="AP42" i="12"/>
  <c r="AP40" i="12"/>
  <c r="AP36" i="12"/>
  <c r="AP18" i="12"/>
  <c r="AB22" i="12"/>
  <c r="Y32" i="12"/>
  <c r="Y43" i="12" s="1"/>
  <c r="Y14" i="12"/>
  <c r="Y27" i="12" s="1"/>
  <c r="M27" i="12" s="1"/>
  <c r="AF20" i="12"/>
  <c r="AI20" i="12"/>
  <c r="AA30" i="12"/>
  <c r="AQ16" i="12"/>
  <c r="AP19" i="12"/>
  <c r="AP34" i="12"/>
  <c r="AI34" i="12"/>
  <c r="AA42" i="12"/>
  <c r="AH39" i="12"/>
  <c r="AG41" i="12"/>
  <c r="AF37" i="12"/>
  <c r="O25" i="12"/>
  <c r="P23" i="14" l="1"/>
  <c r="AB23" i="14" s="1"/>
  <c r="AA25" i="14"/>
  <c r="P39" i="13"/>
  <c r="AB39" i="13" s="1"/>
  <c r="AA39" i="13"/>
  <c r="P38" i="13"/>
  <c r="AB38" i="13" s="1"/>
  <c r="AA38" i="13"/>
  <c r="AA41" i="13"/>
  <c r="P41" i="13"/>
  <c r="AB41" i="13" s="1"/>
  <c r="AE45" i="14"/>
  <c r="G45" i="2"/>
  <c r="G45" i="13"/>
  <c r="P34" i="13"/>
  <c r="AB34" i="13" s="1"/>
  <c r="AA34" i="13"/>
  <c r="AI34" i="13"/>
  <c r="AQ34" i="13"/>
  <c r="I44" i="13"/>
  <c r="K45" i="13"/>
  <c r="P16" i="13"/>
  <c r="AB16" i="13" s="1"/>
  <c r="AA16" i="13"/>
  <c r="AQ16" i="13"/>
  <c r="AH16" i="13"/>
  <c r="P17" i="13"/>
  <c r="AB17" i="13" s="1"/>
  <c r="AH17" i="13"/>
  <c r="Z15" i="13"/>
  <c r="AA18" i="13"/>
  <c r="P18" i="13"/>
  <c r="AB18" i="13" s="1"/>
  <c r="AQ18" i="13"/>
  <c r="AI18" i="13"/>
  <c r="AG21" i="13"/>
  <c r="AA21" i="13"/>
  <c r="Y27" i="13"/>
  <c r="Y45" i="13" s="1"/>
  <c r="P21" i="13"/>
  <c r="AB21" i="13" s="1"/>
  <c r="AF43" i="13"/>
  <c r="Z43" i="12"/>
  <c r="K45" i="12"/>
  <c r="G45" i="12"/>
  <c r="I28" i="12"/>
  <c r="AD45" i="2"/>
  <c r="K45" i="14"/>
  <c r="AE45" i="12"/>
  <c r="AI43" i="12"/>
  <c r="AS45" i="12"/>
  <c r="I45" i="12"/>
  <c r="AI21" i="12"/>
  <c r="AB16" i="12"/>
  <c r="AA16" i="12"/>
  <c r="Z21" i="12"/>
  <c r="Z15" i="12"/>
  <c r="Z27" i="12" s="1"/>
  <c r="Y27" i="2"/>
  <c r="M27" i="2" s="1"/>
  <c r="Z20" i="13"/>
  <c r="AE45" i="2"/>
  <c r="I45" i="2"/>
  <c r="AA18" i="2"/>
  <c r="AR45" i="2"/>
  <c r="AI18" i="2"/>
  <c r="AI27" i="2" s="1"/>
  <c r="Z16" i="2"/>
  <c r="Z18" i="2"/>
  <c r="Z20" i="2"/>
  <c r="M27" i="13"/>
  <c r="M45" i="13" s="1"/>
  <c r="P19" i="13"/>
  <c r="AB19" i="13" s="1"/>
  <c r="AQ19" i="13"/>
  <c r="AA19" i="13"/>
  <c r="AH19" i="13"/>
  <c r="AQ15" i="13"/>
  <c r="AA15" i="13"/>
  <c r="P15" i="13"/>
  <c r="AB15" i="13" s="1"/>
  <c r="AQ17" i="12"/>
  <c r="AA17" i="12"/>
  <c r="AA14" i="12"/>
  <c r="Z43" i="2"/>
  <c r="N43" i="2" s="1"/>
  <c r="AP43" i="2"/>
  <c r="AI43" i="2"/>
  <c r="Z43" i="14"/>
  <c r="N43" i="14" s="1"/>
  <c r="AF27" i="14"/>
  <c r="I44" i="14"/>
  <c r="U44" i="14" s="1"/>
  <c r="J45" i="12"/>
  <c r="AS45" i="14"/>
  <c r="AH15" i="13"/>
  <c r="AG37" i="13"/>
  <c r="AG43" i="13" s="1"/>
  <c r="AS37" i="13"/>
  <c r="AS43" i="13" s="1"/>
  <c r="AQ22" i="12"/>
  <c r="AI22" i="12"/>
  <c r="AA22" i="12"/>
  <c r="AD45" i="12"/>
  <c r="AH15" i="12"/>
  <c r="AH27" i="12" s="1"/>
  <c r="AQ15" i="12"/>
  <c r="AA15" i="12"/>
  <c r="AB15" i="12"/>
  <c r="AQ14" i="13"/>
  <c r="AA14" i="13"/>
  <c r="P14" i="13"/>
  <c r="AB14" i="13" s="1"/>
  <c r="AH14" i="13"/>
  <c r="AB20" i="13"/>
  <c r="AS20" i="13"/>
  <c r="AS27" i="13" s="1"/>
  <c r="AG20" i="13"/>
  <c r="AD45" i="13"/>
  <c r="AS39" i="2"/>
  <c r="AS43" i="2" s="1"/>
  <c r="AG39" i="2"/>
  <c r="K45" i="2"/>
  <c r="AF27" i="13"/>
  <c r="AF43" i="12"/>
  <c r="AB17" i="12"/>
  <c r="AQ14" i="12"/>
  <c r="AH27" i="2"/>
  <c r="AB31" i="2"/>
  <c r="AG27" i="14"/>
  <c r="AP27" i="14"/>
  <c r="AP45" i="14" s="1"/>
  <c r="AG43" i="14"/>
  <c r="Y43" i="14"/>
  <c r="M43" i="14" s="1"/>
  <c r="M45" i="14" s="1"/>
  <c r="AQ33" i="13"/>
  <c r="AH33" i="13"/>
  <c r="AH43" i="13" s="1"/>
  <c r="AA33" i="13"/>
  <c r="AB33" i="13"/>
  <c r="N43" i="13"/>
  <c r="AP27" i="13"/>
  <c r="AP27" i="12"/>
  <c r="AP27" i="2"/>
  <c r="I44" i="2"/>
  <c r="U44" i="2" s="1"/>
  <c r="I28" i="13"/>
  <c r="G45" i="14"/>
  <c r="AQ36" i="2"/>
  <c r="AB36" i="2"/>
  <c r="AB38" i="12"/>
  <c r="AQ38" i="12"/>
  <c r="AI31" i="13"/>
  <c r="AB31" i="13"/>
  <c r="AR31" i="13"/>
  <c r="AR43" i="13" s="1"/>
  <c r="AR45" i="13" s="1"/>
  <c r="AA31" i="13"/>
  <c r="AP43" i="13"/>
  <c r="P42" i="14"/>
  <c r="AB42" i="14" s="1"/>
  <c r="AQ42" i="14"/>
  <c r="AA42" i="14"/>
  <c r="P32" i="14"/>
  <c r="AB32" i="14" s="1"/>
  <c r="AR32" i="14"/>
  <c r="AA32" i="14"/>
  <c r="P35" i="14"/>
  <c r="AB35" i="14" s="1"/>
  <c r="AQ35" i="14"/>
  <c r="AI35" i="14"/>
  <c r="AA35" i="14"/>
  <c r="AQ16" i="14"/>
  <c r="AA16" i="14"/>
  <c r="P16" i="14"/>
  <c r="AB16" i="14" s="1"/>
  <c r="P24" i="14"/>
  <c r="AB24" i="14" s="1"/>
  <c r="AA24" i="14"/>
  <c r="Z15" i="14"/>
  <c r="Z27" i="14" s="1"/>
  <c r="N27" i="14" s="1"/>
  <c r="O15" i="14"/>
  <c r="P26" i="14"/>
  <c r="AB26" i="14" s="1"/>
  <c r="AA26" i="14"/>
  <c r="AA33" i="14"/>
  <c r="P33" i="14"/>
  <c r="AB33" i="14" s="1"/>
  <c r="AI33" i="14"/>
  <c r="AR33" i="14"/>
  <c r="AA17" i="14"/>
  <c r="AI17" i="14"/>
  <c r="P17" i="14"/>
  <c r="AB17" i="14" s="1"/>
  <c r="AR17" i="14"/>
  <c r="AR27" i="14" s="1"/>
  <c r="AQ34" i="14"/>
  <c r="P34" i="14"/>
  <c r="AB34" i="14" s="1"/>
  <c r="AI34" i="14"/>
  <c r="AA34" i="14"/>
  <c r="I45" i="14"/>
  <c r="I28" i="14"/>
  <c r="AQ14" i="14"/>
  <c r="AA14" i="14"/>
  <c r="P14" i="14"/>
  <c r="AB14" i="14" s="1"/>
  <c r="AI42" i="14"/>
  <c r="J45" i="14"/>
  <c r="P20" i="14"/>
  <c r="AB20" i="14" s="1"/>
  <c r="AQ20" i="14"/>
  <c r="AI20" i="14"/>
  <c r="AA20" i="14"/>
  <c r="P40" i="14"/>
  <c r="AB40" i="14" s="1"/>
  <c r="AA40" i="14"/>
  <c r="P39" i="14"/>
  <c r="AB39" i="14" s="1"/>
  <c r="AA39" i="14"/>
  <c r="P19" i="14"/>
  <c r="AB19" i="14" s="1"/>
  <c r="AA19" i="14"/>
  <c r="AI19" i="14"/>
  <c r="AQ19" i="14"/>
  <c r="AH37" i="14"/>
  <c r="AH43" i="14" s="1"/>
  <c r="AQ37" i="14"/>
  <c r="P37" i="14"/>
  <c r="AB37" i="14" s="1"/>
  <c r="AA37" i="14"/>
  <c r="P31" i="14"/>
  <c r="AB31" i="14" s="1"/>
  <c r="AQ31" i="14"/>
  <c r="AA31" i="14"/>
  <c r="AD45" i="14"/>
  <c r="AF43" i="14"/>
  <c r="O30" i="14"/>
  <c r="AI16" i="14"/>
  <c r="AI27" i="14" s="1"/>
  <c r="AS24" i="2"/>
  <c r="AS27" i="2" s="1"/>
  <c r="AS45" i="2" s="1"/>
  <c r="AB30" i="2"/>
  <c r="AA30" i="2"/>
  <c r="AF30" i="2"/>
  <c r="AQ30" i="2"/>
  <c r="AA21" i="2"/>
  <c r="AB21" i="2"/>
  <c r="AQ21" i="2"/>
  <c r="AQ20" i="2"/>
  <c r="AB20" i="2"/>
  <c r="AA20" i="2"/>
  <c r="AB14" i="2"/>
  <c r="AA14" i="2"/>
  <c r="AF14" i="2"/>
  <c r="AQ14" i="2"/>
  <c r="AA34" i="2"/>
  <c r="AH34" i="2"/>
  <c r="AB34" i="2"/>
  <c r="AQ34" i="2"/>
  <c r="AB33" i="2"/>
  <c r="AQ33" i="2"/>
  <c r="AF33" i="2"/>
  <c r="AA33" i="2"/>
  <c r="AQ38" i="2"/>
  <c r="AB38" i="2"/>
  <c r="AG38" i="2"/>
  <c r="AG43" i="2" s="1"/>
  <c r="AA38" i="2"/>
  <c r="J45" i="2"/>
  <c r="I28" i="2"/>
  <c r="AG24" i="2"/>
  <c r="AG27" i="2" s="1"/>
  <c r="AA31" i="2"/>
  <c r="AB16" i="2"/>
  <c r="AF16" i="2"/>
  <c r="AA16" i="2"/>
  <c r="AQ16" i="2"/>
  <c r="AA41" i="2"/>
  <c r="P41" i="2"/>
  <c r="AB41" i="2" s="1"/>
  <c r="AA26" i="2"/>
  <c r="P26" i="2"/>
  <c r="AB26" i="2" s="1"/>
  <c r="M43" i="2"/>
  <c r="M45" i="2" s="1"/>
  <c r="AQ35" i="2"/>
  <c r="AA35" i="2"/>
  <c r="AB35" i="2"/>
  <c r="AH35" i="2"/>
  <c r="N43" i="12"/>
  <c r="M43" i="12"/>
  <c r="M45" i="12" s="1"/>
  <c r="Y45" i="12"/>
  <c r="AB35" i="12"/>
  <c r="AA35" i="12"/>
  <c r="AH35" i="12"/>
  <c r="AQ35" i="12"/>
  <c r="AB36" i="12"/>
  <c r="AA36" i="12"/>
  <c r="AR36" i="12"/>
  <c r="AR43" i="12" s="1"/>
  <c r="AG36" i="12"/>
  <c r="AH31" i="12"/>
  <c r="AA31" i="12"/>
  <c r="AB31" i="12"/>
  <c r="AQ31" i="12"/>
  <c r="P24" i="12"/>
  <c r="AB24" i="12" s="1"/>
  <c r="AA24" i="12"/>
  <c r="AB33" i="12"/>
  <c r="AQ33" i="12"/>
  <c r="AH33" i="12"/>
  <c r="AA33" i="12"/>
  <c r="I46" i="12"/>
  <c r="U28" i="12"/>
  <c r="AG39" i="12"/>
  <c r="AQ39" i="12"/>
  <c r="AA39" i="12"/>
  <c r="AB39" i="12"/>
  <c r="AQ34" i="12"/>
  <c r="AB34" i="12"/>
  <c r="AA34" i="12"/>
  <c r="AA21" i="12"/>
  <c r="AB21" i="12"/>
  <c r="AQ21" i="12"/>
  <c r="AG21" i="12"/>
  <c r="AG27" i="12" s="1"/>
  <c r="AB37" i="12"/>
  <c r="AQ37" i="12"/>
  <c r="AA37" i="12"/>
  <c r="AA26" i="12"/>
  <c r="P26" i="12"/>
  <c r="AB26" i="12" s="1"/>
  <c r="AP43" i="12"/>
  <c r="AA25" i="12"/>
  <c r="P25" i="12"/>
  <c r="AB25" i="12" s="1"/>
  <c r="AA19" i="12"/>
  <c r="AQ19" i="12"/>
  <c r="AB19" i="12"/>
  <c r="AB18" i="12"/>
  <c r="AA18" i="12"/>
  <c r="AQ18" i="12"/>
  <c r="AH32" i="12"/>
  <c r="AA32" i="12"/>
  <c r="AB32" i="12"/>
  <c r="AQ32" i="12"/>
  <c r="AA20" i="12"/>
  <c r="AR20" i="12"/>
  <c r="AR27" i="12" s="1"/>
  <c r="AB20" i="12"/>
  <c r="AI19" i="12"/>
  <c r="AF27" i="12"/>
  <c r="AF45" i="12" s="1"/>
  <c r="AH43" i="12" l="1"/>
  <c r="AH45" i="12" s="1"/>
  <c r="AQ43" i="13"/>
  <c r="AI43" i="13"/>
  <c r="AA43" i="13"/>
  <c r="O43" i="13" s="1"/>
  <c r="AF45" i="13"/>
  <c r="U44" i="13"/>
  <c r="I46" i="13"/>
  <c r="Z27" i="13"/>
  <c r="Z45" i="13" s="1"/>
  <c r="AG27" i="13"/>
  <c r="AG45" i="13" s="1"/>
  <c r="AH27" i="13"/>
  <c r="AH45" i="13" s="1"/>
  <c r="AB43" i="13"/>
  <c r="P43" i="13" s="1"/>
  <c r="AG43" i="12"/>
  <c r="AP45" i="13"/>
  <c r="AG45" i="14"/>
  <c r="AQ27" i="12"/>
  <c r="N27" i="12"/>
  <c r="Z45" i="12"/>
  <c r="AI27" i="12"/>
  <c r="AI45" i="12" s="1"/>
  <c r="AP45" i="12"/>
  <c r="N45" i="12"/>
  <c r="AB27" i="12"/>
  <c r="P27" i="12" s="1"/>
  <c r="AI45" i="2"/>
  <c r="Y45" i="2"/>
  <c r="N27" i="13"/>
  <c r="N45" i="13" s="1"/>
  <c r="AQ20" i="13"/>
  <c r="AQ27" i="13" s="1"/>
  <c r="AI20" i="13"/>
  <c r="AI27" i="13" s="1"/>
  <c r="AA20" i="13"/>
  <c r="AA27" i="13" s="1"/>
  <c r="O27" i="13" s="1"/>
  <c r="AB27" i="13"/>
  <c r="P27" i="13" s="1"/>
  <c r="AS45" i="13"/>
  <c r="Z27" i="2"/>
  <c r="AA27" i="12"/>
  <c r="O27" i="12" s="1"/>
  <c r="O28" i="12" s="1"/>
  <c r="AR45" i="12"/>
  <c r="AA43" i="12"/>
  <c r="O43" i="12" s="1"/>
  <c r="AQ31" i="2"/>
  <c r="AQ43" i="2" s="1"/>
  <c r="Y45" i="14"/>
  <c r="U28" i="13"/>
  <c r="AQ43" i="12"/>
  <c r="AF31" i="2"/>
  <c r="AF43" i="2" s="1"/>
  <c r="AH43" i="2"/>
  <c r="AH45" i="2" s="1"/>
  <c r="AF45" i="14"/>
  <c r="AP45" i="2"/>
  <c r="AQ43" i="14"/>
  <c r="N45" i="14"/>
  <c r="Z45" i="14"/>
  <c r="AI30" i="14"/>
  <c r="AI43" i="14" s="1"/>
  <c r="AI45" i="14" s="1"/>
  <c r="P30" i="14"/>
  <c r="AB30" i="14" s="1"/>
  <c r="AB43" i="14" s="1"/>
  <c r="AR30" i="14"/>
  <c r="AR43" i="14" s="1"/>
  <c r="AR45" i="14" s="1"/>
  <c r="AA30" i="14"/>
  <c r="AA43" i="14" s="1"/>
  <c r="I46" i="14"/>
  <c r="U28" i="14"/>
  <c r="P15" i="14"/>
  <c r="AB15" i="14" s="1"/>
  <c r="AB27" i="14" s="1"/>
  <c r="P27" i="14" s="1"/>
  <c r="AA15" i="14"/>
  <c r="AA27" i="14" s="1"/>
  <c r="O27" i="14" s="1"/>
  <c r="AQ15" i="14"/>
  <c r="AQ27" i="14" s="1"/>
  <c r="AH15" i="14"/>
  <c r="AH27" i="14" s="1"/>
  <c r="AH45" i="14" s="1"/>
  <c r="U28" i="2"/>
  <c r="I46" i="2"/>
  <c r="AQ27" i="2"/>
  <c r="AA43" i="2"/>
  <c r="AB27" i="2"/>
  <c r="P27" i="2" s="1"/>
  <c r="AA27" i="2"/>
  <c r="O27" i="2" s="1"/>
  <c r="AG45" i="2"/>
  <c r="AF27" i="2"/>
  <c r="AB43" i="2"/>
  <c r="AB43" i="12"/>
  <c r="AG45" i="12"/>
  <c r="AQ45" i="13" l="1"/>
  <c r="P45" i="13"/>
  <c r="AI45" i="13"/>
  <c r="O44" i="13"/>
  <c r="O45" i="13"/>
  <c r="AQ45" i="12"/>
  <c r="AA45" i="13"/>
  <c r="O28" i="13"/>
  <c r="AB45" i="13"/>
  <c r="N27" i="2"/>
  <c r="N45" i="2" s="1"/>
  <c r="Z45" i="2"/>
  <c r="AA45" i="12"/>
  <c r="O28" i="14"/>
  <c r="P43" i="14"/>
  <c r="P45" i="14" s="1"/>
  <c r="AB45" i="14"/>
  <c r="AQ45" i="14"/>
  <c r="AA45" i="14"/>
  <c r="O43" i="14"/>
  <c r="AQ45" i="2"/>
  <c r="AF45" i="2"/>
  <c r="O28" i="2"/>
  <c r="P43" i="2"/>
  <c r="P45" i="2" s="1"/>
  <c r="AB45" i="2"/>
  <c r="AA45" i="2"/>
  <c r="O43" i="2"/>
  <c r="O45" i="2" s="1"/>
  <c r="P43" i="12"/>
  <c r="P45" i="12" s="1"/>
  <c r="AB45" i="12"/>
  <c r="O45" i="12"/>
  <c r="O46" i="13" l="1"/>
  <c r="G53" i="7"/>
  <c r="O44" i="14"/>
  <c r="O46" i="14" s="1"/>
  <c r="O45" i="14"/>
  <c r="O44" i="2"/>
  <c r="O46" i="2" s="1"/>
  <c r="O44" i="12"/>
  <c r="O46" i="12" s="1"/>
</calcChain>
</file>

<file path=xl/sharedStrings.xml><?xml version="1.0" encoding="utf-8"?>
<sst xmlns="http://schemas.openxmlformats.org/spreadsheetml/2006/main" count="632" uniqueCount="131">
  <si>
    <t>Nr crt</t>
  </si>
  <si>
    <t>Denumirea disciplinei</t>
  </si>
  <si>
    <t>Tip</t>
  </si>
  <si>
    <t>Cod disciplină</t>
  </si>
  <si>
    <t>C</t>
  </si>
  <si>
    <t>S</t>
  </si>
  <si>
    <t>L</t>
  </si>
  <si>
    <t>P</t>
  </si>
  <si>
    <t>Credite</t>
  </si>
  <si>
    <t>FV</t>
  </si>
  <si>
    <t>TO</t>
  </si>
  <si>
    <t>SI</t>
  </si>
  <si>
    <t>TOC</t>
  </si>
  <si>
    <t>TOA</t>
  </si>
  <si>
    <t>F</t>
  </si>
  <si>
    <t>Ore/săptămână</t>
  </si>
  <si>
    <t>Ore/semestru</t>
  </si>
  <si>
    <t>Domeniul:</t>
  </si>
  <si>
    <t>PLAN DE ÎNVĂŢĂMÂNT</t>
  </si>
  <si>
    <t>SEMESTRUL 1</t>
  </si>
  <si>
    <t>SEMESTRUL 2</t>
  </si>
  <si>
    <t>DF</t>
  </si>
  <si>
    <t>DC</t>
  </si>
  <si>
    <t>DI</t>
  </si>
  <si>
    <t>DS</t>
  </si>
  <si>
    <t>DL</t>
  </si>
  <si>
    <t>CD</t>
  </si>
  <si>
    <t>ANUL I</t>
  </si>
  <si>
    <t>Cat</t>
  </si>
  <si>
    <t>DD</t>
  </si>
  <si>
    <t>D</t>
  </si>
  <si>
    <t>DO</t>
  </si>
  <si>
    <t>Denumirea disciplinei opţionale</t>
  </si>
  <si>
    <t>DO1</t>
  </si>
  <si>
    <t>DO2</t>
  </si>
  <si>
    <t>DO3</t>
  </si>
  <si>
    <t>DO4</t>
  </si>
  <si>
    <t>DO5</t>
  </si>
  <si>
    <t>U</t>
  </si>
  <si>
    <t>Forma de verificare</t>
  </si>
  <si>
    <t>Ore curs/săptămână</t>
  </si>
  <si>
    <t>Ore seminar/săptămână</t>
  </si>
  <si>
    <t>Ore laborator/săptămână</t>
  </si>
  <si>
    <t>Ore proiect/săptămână</t>
  </si>
  <si>
    <t>Total ore curs/semestru</t>
  </si>
  <si>
    <t>Total ore aplicaţii/semestru</t>
  </si>
  <si>
    <t>Total ore/semestru</t>
  </si>
  <si>
    <t>Total ore studiu individual/semestru</t>
  </si>
  <si>
    <t>Ore la opţiunea Universităţii din Bacău</t>
  </si>
  <si>
    <t>Disciplină fundamentală</t>
  </si>
  <si>
    <t>Disciplină inginerească în domeniu</t>
  </si>
  <si>
    <t>Disciplină de specialitate</t>
  </si>
  <si>
    <t>Disciplină complementară</t>
  </si>
  <si>
    <t>Disciplină impusă sau obligatorie</t>
  </si>
  <si>
    <t>Disciplină opţională sau la alegere</t>
  </si>
  <si>
    <t>Disciplină liber aleasă sau facultativă</t>
  </si>
  <si>
    <t>DO6</t>
  </si>
  <si>
    <t>DO7</t>
  </si>
  <si>
    <t>DO8</t>
  </si>
  <si>
    <t>DO9</t>
  </si>
  <si>
    <t>RECTOR,</t>
  </si>
  <si>
    <t>DECAN,</t>
  </si>
  <si>
    <t>Ciclul de studii:</t>
  </si>
  <si>
    <t>Titlul absolventului:</t>
  </si>
  <si>
    <t>Durata studiilor:</t>
  </si>
  <si>
    <t>Număr credite:</t>
  </si>
  <si>
    <t>Forma de învăţământ:</t>
  </si>
  <si>
    <t>Anul</t>
  </si>
  <si>
    <t>I</t>
  </si>
  <si>
    <t>II</t>
  </si>
  <si>
    <t>III</t>
  </si>
  <si>
    <t>IV</t>
  </si>
  <si>
    <t>Activităţi didactice</t>
  </si>
  <si>
    <t>Sem. 1</t>
  </si>
  <si>
    <t>Sem. 2</t>
  </si>
  <si>
    <t>Sesiunea de examene</t>
  </si>
  <si>
    <t>Iarnă</t>
  </si>
  <si>
    <t>Vară</t>
  </si>
  <si>
    <t>Practica săptămâni</t>
  </si>
  <si>
    <t>Numărul orelor pe săptămână</t>
  </si>
  <si>
    <t>SITUAŢII STATISTICE</t>
  </si>
  <si>
    <t>Total</t>
  </si>
  <si>
    <t>%</t>
  </si>
  <si>
    <t>Categorii de discipline</t>
  </si>
  <si>
    <t>Tipuri de discipline</t>
  </si>
  <si>
    <t>Total ore fără proiect de diplomă şi practică:</t>
  </si>
  <si>
    <t>Total ore curs</t>
  </si>
  <si>
    <t>Total ore aplicaţii</t>
  </si>
  <si>
    <t>TOTAL ORE:</t>
  </si>
  <si>
    <t>ANUL II</t>
  </si>
  <si>
    <t>ANUL III</t>
  </si>
  <si>
    <t>TOTAL SEMESTRU</t>
  </si>
  <si>
    <t>TOTAL AN</t>
  </si>
  <si>
    <t>ANUL IV</t>
  </si>
  <si>
    <t>Raport  CURS / APLICAŢII:</t>
  </si>
  <si>
    <t xml:space="preserve"> </t>
  </si>
  <si>
    <t>UNIVERSITATEA „VASILE ALECSANDRI” DIN BACĂU</t>
  </si>
  <si>
    <t>Finalizare proiect</t>
  </si>
  <si>
    <t>DIRECTOR DEPARTAMENT,</t>
  </si>
  <si>
    <t>.</t>
  </si>
  <si>
    <t>Studii universitare de licență</t>
  </si>
  <si>
    <t>Cod</t>
  </si>
  <si>
    <t>Programul de studii:</t>
  </si>
  <si>
    <t>Practica de an (totalul stagiilor anuale):</t>
  </si>
  <si>
    <t>Practica pentru elaborarea proiectului de diplomă:</t>
  </si>
  <si>
    <t>Aprobat Senat</t>
  </si>
  <si>
    <t>Departamentul ………………………………………..</t>
  </si>
  <si>
    <t>……………………….</t>
  </si>
  <si>
    <t>………………….</t>
  </si>
  <si>
    <t>…………………….</t>
  </si>
  <si>
    <t>………………………..</t>
  </si>
  <si>
    <t>……………..</t>
  </si>
  <si>
    <t>………………..</t>
  </si>
  <si>
    <t>Departamentul …………………….</t>
  </si>
  <si>
    <t>Valabil începând cu anul I universitar …………… - ………………</t>
  </si>
  <si>
    <t>FACULTATEA DE LITERE</t>
  </si>
  <si>
    <t>DUPĂ SEMESTRUL 6</t>
  </si>
  <si>
    <t>FACULTATEA DE ȘTIINȚE</t>
  </si>
  <si>
    <t>Procent maxim online:</t>
  </si>
  <si>
    <t>Curs ………..       Aplicații …….</t>
  </si>
  <si>
    <t>Disciplină  în domeniu</t>
  </si>
  <si>
    <t>Departamentul …………………..</t>
  </si>
  <si>
    <t>Competențe profesionale</t>
  </si>
  <si>
    <t>Competențe transversale</t>
  </si>
  <si>
    <t>Se vor specifica doar competențele generale  (C1 - Cx), așa cum sunt menționate in suplimentul la diplomă</t>
  </si>
  <si>
    <t>COMPETENȚE CONFERITE DE PROGRAMUL DE STUDII</t>
  </si>
  <si>
    <t>APROBARE SENAT</t>
  </si>
  <si>
    <t>SEMESTRUL 3</t>
  </si>
  <si>
    <t>SEMESTRUL 4</t>
  </si>
  <si>
    <t>SEMESTRUL 5</t>
  </si>
  <si>
    <t>SEMESTRUL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</si>
</sst>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8" x14ac:knownFonts="1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sz val="8"/>
      <color indexed="63"/>
      <name val="Arial"/>
      <family val="2"/>
    </font>
    <font>
      <sz val="10"/>
      <color indexed="63"/>
      <name val="Arial"/>
      <family val="2"/>
    </font>
    <font>
      <sz val="12"/>
      <color indexed="63"/>
      <name val="Arial"/>
      <family val="2"/>
    </font>
    <font>
      <b/>
      <sz val="8"/>
      <color indexed="6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2"/>
      <color indexed="9"/>
      <name val="Arial"/>
      <family val="2"/>
    </font>
    <font>
      <b/>
      <sz val="8"/>
      <color indexed="9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</font>
    <font>
      <i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9" fontId="1" fillId="0" borderId="0" applyFont="0" applyFill="0" applyBorder="0" applyAlignment="0" applyProtection="0"/>
  </cellStyleXfs>
  <cellXfs count="440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1" fontId="3" fillId="0" borderId="4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1" fontId="3" fillId="0" borderId="6" xfId="0" applyNumberFormat="1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" fontId="3" fillId="0" borderId="8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center"/>
    </xf>
    <xf numFmtId="0" fontId="14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6" fillId="0" borderId="0" xfId="0" applyFont="1"/>
    <xf numFmtId="0" fontId="16" fillId="0" borderId="0" xfId="0" applyFont="1" applyProtection="1">
      <protection locked="0"/>
    </xf>
    <xf numFmtId="0" fontId="15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8" fillId="0" borderId="0" xfId="0" applyFont="1"/>
    <xf numFmtId="0" fontId="16" fillId="0" borderId="1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9" fillId="0" borderId="0" xfId="0" applyFont="1"/>
    <xf numFmtId="0" fontId="9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3" fillId="0" borderId="0" xfId="0" applyFont="1" applyAlignment="1">
      <alignment horizontal="center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6" fillId="0" borderId="29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9" fontId="16" fillId="0" borderId="27" xfId="2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16" fillId="0" borderId="44" xfId="2" applyFont="1" applyBorder="1" applyAlignment="1">
      <alignment horizontal="center" vertical="center"/>
    </xf>
    <xf numFmtId="0" fontId="17" fillId="0" borderId="11" xfId="0" applyFont="1" applyBorder="1" applyAlignment="1">
      <alignment horizontal="center"/>
    </xf>
    <xf numFmtId="0" fontId="17" fillId="0" borderId="29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3" fillId="0" borderId="0" xfId="0" applyFont="1"/>
    <xf numFmtId="0" fontId="0" fillId="0" borderId="45" xfId="0" applyBorder="1" applyAlignment="1">
      <alignment horizontal="center" vertical="center"/>
    </xf>
    <xf numFmtId="2" fontId="23" fillId="0" borderId="0" xfId="0" applyNumberFormat="1" applyFont="1"/>
    <xf numFmtId="0" fontId="25" fillId="0" borderId="0" xfId="0" applyFont="1"/>
    <xf numFmtId="0" fontId="8" fillId="0" borderId="6" xfId="0" applyFont="1" applyFill="1" applyBorder="1" applyAlignment="1">
      <alignment horizontal="center" vertical="center"/>
    </xf>
    <xf numFmtId="0" fontId="26" fillId="0" borderId="0" xfId="0" applyFont="1" applyFill="1" applyAlignment="1" applyProtection="1">
      <alignment horizontal="left" vertical="center"/>
    </xf>
    <xf numFmtId="0" fontId="26" fillId="0" borderId="0" xfId="0" applyFont="1" applyFill="1" applyAlignment="1" applyProtection="1">
      <alignment horizontal="center" vertical="center"/>
    </xf>
    <xf numFmtId="0" fontId="26" fillId="0" borderId="0" xfId="0" applyFont="1"/>
    <xf numFmtId="0" fontId="26" fillId="0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0" fontId="21" fillId="3" borderId="0" xfId="0" applyFont="1" applyFill="1"/>
    <xf numFmtId="0" fontId="0" fillId="3" borderId="0" xfId="0" applyFill="1"/>
    <xf numFmtId="0" fontId="22" fillId="3" borderId="0" xfId="0" applyFont="1" applyFill="1"/>
    <xf numFmtId="0" fontId="16" fillId="3" borderId="0" xfId="0" applyFont="1" applyFill="1"/>
    <xf numFmtId="0" fontId="18" fillId="3" borderId="0" xfId="0" applyFont="1" applyFill="1"/>
    <xf numFmtId="0" fontId="26" fillId="3" borderId="0" xfId="0" applyFont="1" applyFill="1" applyAlignment="1" applyProtection="1">
      <alignment horizontal="center" vertical="center"/>
    </xf>
    <xf numFmtId="0" fontId="26" fillId="3" borderId="0" xfId="0" applyFont="1" applyFill="1"/>
    <xf numFmtId="0" fontId="26" fillId="3" borderId="0" xfId="0" applyFont="1" applyFill="1" applyAlignment="1" applyProtection="1">
      <alignment horizontal="center" vertical="center"/>
      <protection locked="0"/>
    </xf>
    <xf numFmtId="164" fontId="16" fillId="0" borderId="27" xfId="2" applyNumberFormat="1" applyFont="1" applyBorder="1" applyAlignment="1">
      <alignment horizontal="center" vertical="center"/>
    </xf>
    <xf numFmtId="164" fontId="16" fillId="0" borderId="10" xfId="2" applyNumberFormat="1" applyFont="1" applyBorder="1" applyAlignment="1">
      <alignment horizontal="center" vertical="center"/>
    </xf>
    <xf numFmtId="164" fontId="16" fillId="0" borderId="29" xfId="2" applyNumberFormat="1" applyFont="1" applyBorder="1" applyAlignment="1">
      <alignment horizontal="center" vertical="center"/>
    </xf>
    <xf numFmtId="1" fontId="0" fillId="0" borderId="0" xfId="0" applyNumberFormat="1"/>
    <xf numFmtId="1" fontId="27" fillId="0" borderId="0" xfId="0" applyNumberFormat="1" applyFont="1"/>
    <xf numFmtId="0" fontId="0" fillId="0" borderId="2" xfId="0" applyBorder="1" applyAlignment="1">
      <alignment horizontal="center" vertical="center"/>
    </xf>
    <xf numFmtId="2" fontId="9" fillId="0" borderId="0" xfId="0" applyNumberFormat="1" applyFont="1" applyProtection="1">
      <protection locked="0"/>
    </xf>
    <xf numFmtId="2" fontId="9" fillId="0" borderId="0" xfId="0" applyNumberFormat="1" applyFont="1" applyProtection="1"/>
    <xf numFmtId="0" fontId="3" fillId="0" borderId="0" xfId="0" applyFont="1" applyProtection="1"/>
    <xf numFmtId="0" fontId="2" fillId="0" borderId="0" xfId="0" applyFont="1" applyAlignment="1" applyProtection="1">
      <alignment horizontal="left" vertical="center"/>
    </xf>
    <xf numFmtId="0" fontId="28" fillId="3" borderId="0" xfId="0" applyFont="1" applyFill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</xf>
    <xf numFmtId="0" fontId="29" fillId="3" borderId="0" xfId="0" applyFont="1" applyFill="1" applyAlignment="1" applyProtection="1">
      <alignment horizontal="center" vertical="center"/>
    </xf>
    <xf numFmtId="0" fontId="30" fillId="3" borderId="0" xfId="0" applyFont="1" applyFill="1" applyAlignment="1" applyProtection="1">
      <alignment horizontal="center" vertical="center" wrapText="1"/>
    </xf>
    <xf numFmtId="0" fontId="30" fillId="3" borderId="6" xfId="0" applyFont="1" applyFill="1" applyBorder="1" applyAlignment="1" applyProtection="1">
      <alignment horizontal="center" vertical="center" wrapText="1"/>
    </xf>
    <xf numFmtId="0" fontId="30" fillId="3" borderId="0" xfId="0" applyFont="1" applyFill="1" applyBorder="1" applyAlignment="1" applyProtection="1">
      <alignment horizontal="center" vertical="center" wrapText="1"/>
    </xf>
    <xf numFmtId="0" fontId="30" fillId="3" borderId="2" xfId="0" applyFont="1" applyFill="1" applyBorder="1" applyAlignment="1" applyProtection="1">
      <alignment horizontal="center" vertical="center" wrapText="1"/>
    </xf>
    <xf numFmtId="0" fontId="30" fillId="3" borderId="3" xfId="0" applyFont="1" applyFill="1" applyBorder="1" applyAlignment="1" applyProtection="1">
      <alignment horizontal="center" vertical="center" wrapText="1"/>
    </xf>
    <xf numFmtId="0" fontId="30" fillId="3" borderId="0" xfId="0" applyFont="1" applyFill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21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0" fontId="11" fillId="3" borderId="0" xfId="1" applyFont="1" applyFill="1" applyAlignment="1" applyProtection="1">
      <alignment horizontal="center" vertical="center"/>
    </xf>
    <xf numFmtId="0" fontId="11" fillId="2" borderId="0" xfId="1" applyFont="1" applyFill="1" applyAlignment="1" applyProtection="1">
      <alignment horizontal="center" vertical="center"/>
    </xf>
    <xf numFmtId="0" fontId="3" fillId="3" borderId="0" xfId="1" applyFont="1" applyFill="1" applyAlignment="1" applyProtection="1">
      <alignment horizontal="center" vertical="center"/>
    </xf>
    <xf numFmtId="0" fontId="12" fillId="3" borderId="0" xfId="1" applyFont="1" applyFill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9" fillId="0" borderId="0" xfId="1" applyFont="1" applyAlignment="1" applyProtection="1">
      <alignment horizontal="left" vertical="center"/>
    </xf>
    <xf numFmtId="0" fontId="7" fillId="3" borderId="0" xfId="1" applyFont="1" applyFill="1" applyAlignment="1" applyProtection="1">
      <alignment horizontal="center" vertical="center"/>
    </xf>
    <xf numFmtId="0" fontId="9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3" fillId="0" borderId="0" xfId="1" applyFont="1" applyAlignment="1" applyProtection="1">
      <alignment horizontal="center" vertical="center"/>
      <protection locked="0"/>
    </xf>
    <xf numFmtId="2" fontId="3" fillId="0" borderId="0" xfId="1" applyNumberFormat="1" applyFont="1" applyAlignment="1" applyProtection="1">
      <alignment horizontal="center" vertical="center"/>
    </xf>
    <xf numFmtId="0" fontId="3" fillId="0" borderId="0" xfId="1" applyFont="1" applyAlignment="1" applyProtection="1">
      <alignment horizontal="left" vertical="center"/>
    </xf>
    <xf numFmtId="0" fontId="13" fillId="3" borderId="0" xfId="1" applyFont="1" applyFill="1" applyAlignment="1" applyProtection="1">
      <alignment horizontal="center" vertical="center"/>
    </xf>
    <xf numFmtId="0" fontId="5" fillId="3" borderId="0" xfId="1" applyFont="1" applyFill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14" fillId="3" borderId="0" xfId="1" applyFont="1" applyFill="1" applyAlignment="1" applyProtection="1">
      <alignment horizontal="center" vertical="center" wrapText="1"/>
    </xf>
    <xf numFmtId="0" fontId="4" fillId="3" borderId="0" xfId="1" applyFont="1" applyFill="1" applyAlignment="1" applyProtection="1">
      <alignment horizontal="center" vertical="center" wrapText="1"/>
    </xf>
    <xf numFmtId="0" fontId="4" fillId="0" borderId="0" xfId="1" applyFont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22" xfId="1" applyFont="1" applyBorder="1" applyAlignment="1" applyProtection="1">
      <alignment horizontal="center" vertical="center" wrapText="1"/>
    </xf>
    <xf numFmtId="0" fontId="4" fillId="0" borderId="23" xfId="1" applyFont="1" applyBorder="1" applyAlignment="1" applyProtection="1">
      <alignment horizontal="center" vertical="center" wrapText="1"/>
    </xf>
    <xf numFmtId="0" fontId="4" fillId="3" borderId="6" xfId="1" applyFont="1" applyFill="1" applyBorder="1" applyAlignment="1" applyProtection="1">
      <alignment horizontal="center" vertical="center" wrapText="1"/>
    </xf>
    <xf numFmtId="0" fontId="4" fillId="3" borderId="0" xfId="1" applyFont="1" applyFill="1" applyBorder="1" applyAlignment="1" applyProtection="1">
      <alignment horizontal="center" vertical="center" wrapText="1"/>
    </xf>
    <xf numFmtId="0" fontId="4" fillId="3" borderId="2" xfId="1" applyFont="1" applyFill="1" applyBorder="1" applyAlignment="1" applyProtection="1">
      <alignment horizontal="center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</xf>
    <xf numFmtId="1" fontId="3" fillId="0" borderId="4" xfId="1" applyNumberFormat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3" fillId="0" borderId="28" xfId="1" applyFont="1" applyBorder="1" applyAlignment="1" applyProtection="1">
      <alignment horizontal="center" vertical="center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 vertical="center"/>
    </xf>
    <xf numFmtId="0" fontId="3" fillId="0" borderId="30" xfId="1" applyFont="1" applyBorder="1" applyAlignment="1" applyProtection="1">
      <alignment horizontal="center" vertical="center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left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</xf>
    <xf numFmtId="0" fontId="3" fillId="0" borderId="46" xfId="1" applyFont="1" applyBorder="1" applyAlignment="1" applyProtection="1">
      <alignment horizontal="center" vertical="center"/>
    </xf>
    <xf numFmtId="0" fontId="3" fillId="0" borderId="34" xfId="1" applyFont="1" applyBorder="1" applyAlignment="1" applyProtection="1">
      <alignment horizontal="center" vertical="center"/>
      <protection locked="0"/>
    </xf>
    <xf numFmtId="0" fontId="10" fillId="0" borderId="10" xfId="1" applyFont="1" applyBorder="1" applyAlignment="1" applyProtection="1">
      <alignment horizontal="center" vertical="center"/>
    </xf>
    <xf numFmtId="0" fontId="10" fillId="0" borderId="29" xfId="1" applyFont="1" applyBorder="1" applyAlignment="1" applyProtection="1">
      <alignment horizontal="center" vertical="center"/>
    </xf>
    <xf numFmtId="0" fontId="3" fillId="0" borderId="27" xfId="1" applyFont="1" applyBorder="1" applyAlignment="1" applyProtection="1">
      <alignment horizontal="center" vertical="center"/>
    </xf>
    <xf numFmtId="0" fontId="3" fillId="0" borderId="10" xfId="1" applyFont="1" applyBorder="1" applyAlignment="1" applyProtection="1">
      <alignment horizontal="center" vertical="center"/>
    </xf>
    <xf numFmtId="0" fontId="3" fillId="0" borderId="29" xfId="1" applyFont="1" applyBorder="1" applyAlignment="1" applyProtection="1">
      <alignment horizontal="center" vertical="center"/>
    </xf>
    <xf numFmtId="0" fontId="4" fillId="3" borderId="0" xfId="1" applyFont="1" applyFill="1" applyAlignment="1" applyProtection="1">
      <alignment horizontal="center" vertical="center"/>
    </xf>
    <xf numFmtId="0" fontId="3" fillId="0" borderId="37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</xf>
    <xf numFmtId="0" fontId="18" fillId="0" borderId="0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left" vertical="center"/>
    </xf>
    <xf numFmtId="2" fontId="2" fillId="0" borderId="0" xfId="0" applyNumberFormat="1" applyFont="1"/>
    <xf numFmtId="0" fontId="2" fillId="0" borderId="0" xfId="0" applyFont="1"/>
    <xf numFmtId="0" fontId="31" fillId="0" borderId="0" xfId="0" applyFont="1"/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3" fillId="5" borderId="28" xfId="0" applyFont="1" applyFill="1" applyBorder="1" applyAlignment="1" applyProtection="1">
      <alignment horizontal="center" vertical="center"/>
      <protection locked="0"/>
    </xf>
    <xf numFmtId="0" fontId="3" fillId="5" borderId="24" xfId="0" applyFont="1" applyFill="1" applyBorder="1" applyAlignment="1" applyProtection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/>
    </xf>
    <xf numFmtId="0" fontId="3" fillId="5" borderId="17" xfId="0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left" vertical="center"/>
      <protection locked="0"/>
    </xf>
    <xf numFmtId="0" fontId="3" fillId="5" borderId="7" xfId="0" applyFont="1" applyFill="1" applyBorder="1" applyAlignment="1" applyProtection="1">
      <alignment horizontal="center" vertical="center"/>
      <protection locked="0"/>
    </xf>
    <xf numFmtId="0" fontId="3" fillId="5" borderId="25" xfId="0" applyFont="1" applyFill="1" applyBorder="1" applyAlignment="1" applyProtection="1">
      <alignment horizontal="center" vertical="center"/>
    </xf>
    <xf numFmtId="1" fontId="3" fillId="5" borderId="6" xfId="0" applyNumberFormat="1" applyFont="1" applyFill="1" applyBorder="1" applyAlignment="1" applyProtection="1">
      <alignment horizontal="center" vertical="center"/>
    </xf>
    <xf numFmtId="0" fontId="3" fillId="5" borderId="6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</xf>
    <xf numFmtId="0" fontId="3" fillId="0" borderId="5" xfId="0" quotePrefix="1" applyFont="1" applyBorder="1" applyAlignment="1" applyProtection="1">
      <alignment horizontal="center" vertical="center"/>
    </xf>
    <xf numFmtId="0" fontId="3" fillId="5" borderId="5" xfId="0" quotePrefix="1" applyFont="1" applyFill="1" applyBorder="1" applyAlignment="1" applyProtection="1">
      <alignment horizontal="center" vertical="center"/>
    </xf>
    <xf numFmtId="0" fontId="32" fillId="0" borderId="0" xfId="0" applyFont="1"/>
    <xf numFmtId="0" fontId="3" fillId="0" borderId="0" xfId="0" applyFont="1" applyFill="1" applyAlignment="1" applyProtection="1">
      <alignment horizontal="left" vertical="center"/>
    </xf>
    <xf numFmtId="0" fontId="3" fillId="4" borderId="0" xfId="1" applyFont="1" applyFill="1" applyAlignment="1" applyProtection="1">
      <alignment horizontal="center" vertical="center"/>
    </xf>
    <xf numFmtId="0" fontId="3" fillId="5" borderId="8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left" vertical="center"/>
      <protection locked="0"/>
    </xf>
    <xf numFmtId="0" fontId="3" fillId="5" borderId="9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22" xfId="0" applyFont="1" applyFill="1" applyBorder="1" applyAlignment="1" applyProtection="1">
      <alignment horizontal="center" vertical="center"/>
    </xf>
    <xf numFmtId="0" fontId="3" fillId="5" borderId="26" xfId="0" applyFont="1" applyFill="1" applyBorder="1" applyAlignment="1" applyProtection="1">
      <alignment horizontal="center" vertical="center"/>
    </xf>
    <xf numFmtId="1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center" vertical="center"/>
    </xf>
    <xf numFmtId="0" fontId="25" fillId="5" borderId="4" xfId="0" applyFont="1" applyFill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/>
      <protection locked="0"/>
    </xf>
    <xf numFmtId="0" fontId="34" fillId="0" borderId="6" xfId="0" applyFont="1" applyBorder="1" applyAlignment="1" applyProtection="1">
      <alignment horizontal="left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</xf>
    <xf numFmtId="1" fontId="3" fillId="0" borderId="6" xfId="0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quotePrefix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</xf>
    <xf numFmtId="1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3" fillId="6" borderId="19" xfId="0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8" fillId="0" borderId="0" xfId="0" applyFont="1" applyBorder="1" applyAlignment="1" applyProtection="1">
      <alignment horizontal="center" vertical="center"/>
    </xf>
    <xf numFmtId="0" fontId="35" fillId="0" borderId="0" xfId="0" applyFont="1" applyProtection="1">
      <protection locked="0"/>
    </xf>
    <xf numFmtId="0" fontId="35" fillId="0" borderId="0" xfId="0" applyFont="1" applyAlignment="1" applyProtection="1">
      <alignment horizontal="left"/>
      <protection locked="0"/>
    </xf>
    <xf numFmtId="0" fontId="22" fillId="0" borderId="0" xfId="0" applyFont="1" applyAlignment="1">
      <alignment vertical="center"/>
    </xf>
    <xf numFmtId="2" fontId="26" fillId="0" borderId="0" xfId="2" applyNumberFormat="1" applyFont="1" applyAlignment="1">
      <alignment horizontal="center"/>
    </xf>
    <xf numFmtId="0" fontId="32" fillId="0" borderId="0" xfId="1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center" vertical="center"/>
    </xf>
    <xf numFmtId="0" fontId="32" fillId="0" borderId="0" xfId="1" applyFont="1" applyBorder="1" applyAlignment="1" applyProtection="1">
      <alignment horizontal="left" vertical="center"/>
    </xf>
    <xf numFmtId="0" fontId="7" fillId="0" borderId="0" xfId="1" applyFont="1" applyFill="1" applyAlignment="1" applyProtection="1">
      <alignment horizontal="left" vertical="center"/>
    </xf>
    <xf numFmtId="0" fontId="3" fillId="6" borderId="0" xfId="1" applyFont="1" applyFill="1" applyAlignment="1" applyProtection="1">
      <alignment horizontal="center" vertical="center"/>
    </xf>
    <xf numFmtId="0" fontId="7" fillId="6" borderId="0" xfId="1" applyFont="1" applyFill="1" applyAlignment="1" applyProtection="1">
      <alignment horizontal="center" vertical="center"/>
    </xf>
    <xf numFmtId="0" fontId="7" fillId="6" borderId="0" xfId="0" applyFont="1" applyFill="1" applyAlignment="1" applyProtection="1">
      <alignment horizontal="center" vertical="center"/>
    </xf>
    <xf numFmtId="0" fontId="32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7" borderId="0" xfId="0" applyFill="1"/>
    <xf numFmtId="0" fontId="3" fillId="6" borderId="17" xfId="0" applyFont="1" applyFill="1" applyBorder="1" applyAlignment="1" applyProtection="1">
      <alignment horizontal="center" vertical="center"/>
      <protection locked="0"/>
    </xf>
    <xf numFmtId="0" fontId="3" fillId="8" borderId="17" xfId="0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Alignment="1" applyProtection="1">
      <alignment horizontal="center" vertical="center"/>
    </xf>
    <xf numFmtId="0" fontId="3" fillId="8" borderId="16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right"/>
    </xf>
    <xf numFmtId="0" fontId="36" fillId="0" borderId="0" xfId="0" applyFont="1"/>
    <xf numFmtId="0" fontId="1" fillId="0" borderId="0" xfId="0" applyFont="1" applyAlignment="1" applyProtection="1">
      <alignment horizontal="center" vertical="center"/>
    </xf>
    <xf numFmtId="0" fontId="0" fillId="0" borderId="58" xfId="0" applyBorder="1"/>
    <xf numFmtId="0" fontId="0" fillId="0" borderId="0" xfId="0" applyBorder="1"/>
    <xf numFmtId="0" fontId="0" fillId="0" borderId="59" xfId="0" applyBorder="1"/>
    <xf numFmtId="0" fontId="0" fillId="0" borderId="49" xfId="0" applyBorder="1"/>
    <xf numFmtId="0" fontId="0" fillId="0" borderId="14" xfId="0" applyBorder="1"/>
    <xf numFmtId="0" fontId="0" fillId="0" borderId="60" xfId="0" applyBorder="1"/>
    <xf numFmtId="0" fontId="1" fillId="0" borderId="0" xfId="0" applyFont="1"/>
    <xf numFmtId="0" fontId="7" fillId="0" borderId="0" xfId="0" applyFont="1" applyAlignment="1" applyProtection="1">
      <alignment horizontal="right" vertical="center"/>
    </xf>
    <xf numFmtId="0" fontId="26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right" vertical="center"/>
    </xf>
    <xf numFmtId="0" fontId="7" fillId="0" borderId="0" xfId="0" applyFont="1" applyFill="1" applyAlignment="1" applyProtection="1">
      <alignment horizontal="right" vertical="center"/>
    </xf>
    <xf numFmtId="0" fontId="32" fillId="0" borderId="0" xfId="0" applyFont="1" applyAlignment="1">
      <alignment horizontal="left"/>
    </xf>
    <xf numFmtId="0" fontId="1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  <protection locked="0"/>
    </xf>
    <xf numFmtId="0" fontId="35" fillId="0" borderId="0" xfId="0" applyFont="1" applyAlignment="1" applyProtection="1">
      <alignment horizontal="center"/>
      <protection locked="0"/>
    </xf>
    <xf numFmtId="2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35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7" fillId="0" borderId="0" xfId="0" applyFont="1" applyAlignment="1" applyProtection="1">
      <alignment horizontal="right" vertical="center"/>
    </xf>
    <xf numFmtId="0" fontId="26" fillId="0" borderId="0" xfId="0" applyFont="1" applyFill="1" applyAlignment="1" applyProtection="1">
      <alignment horizontal="right" vertical="center"/>
    </xf>
    <xf numFmtId="0" fontId="23" fillId="0" borderId="0" xfId="0" applyFont="1" applyAlignment="1">
      <alignment horizontal="right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24" fillId="0" borderId="0" xfId="0" applyFont="1" applyFill="1" applyBorder="1" applyAlignment="1" applyProtection="1">
      <alignment horizontal="right" vertical="center"/>
    </xf>
    <xf numFmtId="0" fontId="24" fillId="0" borderId="0" xfId="0" applyFont="1" applyAlignment="1">
      <alignment horizontal="right"/>
    </xf>
    <xf numFmtId="0" fontId="16" fillId="0" borderId="52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36" fillId="0" borderId="0" xfId="0" applyFont="1" applyAlignment="1">
      <alignment horizontal="right"/>
    </xf>
    <xf numFmtId="0" fontId="8" fillId="0" borderId="54" xfId="0" applyFont="1" applyBorder="1" applyAlignment="1" applyProtection="1">
      <alignment horizontal="center" vertical="center"/>
      <protection locked="0"/>
    </xf>
    <xf numFmtId="0" fontId="8" fillId="0" borderId="56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</xf>
    <xf numFmtId="0" fontId="18" fillId="0" borderId="61" xfId="0" applyFont="1" applyBorder="1" applyAlignment="1" applyProtection="1">
      <alignment horizontal="center" vertical="center"/>
    </xf>
    <xf numFmtId="0" fontId="18" fillId="0" borderId="62" xfId="0" applyFont="1" applyBorder="1" applyAlignment="1" applyProtection="1">
      <alignment horizontal="center" vertical="center"/>
    </xf>
    <xf numFmtId="0" fontId="18" fillId="0" borderId="49" xfId="0" applyFont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horizontal="center" vertical="center"/>
    </xf>
    <xf numFmtId="0" fontId="18" fillId="0" borderId="60" xfId="0" applyFont="1" applyBorder="1" applyAlignment="1" applyProtection="1">
      <alignment horizontal="center" vertical="center"/>
    </xf>
    <xf numFmtId="0" fontId="8" fillId="0" borderId="36" xfId="0" applyFont="1" applyBorder="1" applyAlignment="1" applyProtection="1">
      <alignment horizontal="center" vertical="center"/>
    </xf>
    <xf numFmtId="0" fontId="8" fillId="0" borderId="37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63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10" fillId="6" borderId="42" xfId="0" applyFont="1" applyFill="1" applyBorder="1" applyAlignment="1" applyProtection="1">
      <alignment horizontal="center" vertical="center"/>
    </xf>
    <xf numFmtId="0" fontId="10" fillId="6" borderId="35" xfId="0" applyFont="1" applyFill="1" applyBorder="1" applyAlignment="1" applyProtection="1">
      <alignment horizontal="center" vertical="center"/>
    </xf>
    <xf numFmtId="0" fontId="10" fillId="6" borderId="40" xfId="0" applyFont="1" applyFill="1" applyBorder="1" applyAlignment="1" applyProtection="1">
      <alignment horizontal="center" vertical="center"/>
    </xf>
    <xf numFmtId="0" fontId="10" fillId="0" borderId="42" xfId="0" applyFont="1" applyBorder="1" applyAlignment="1" applyProtection="1">
      <alignment horizontal="center" vertical="center"/>
    </xf>
    <xf numFmtId="0" fontId="10" fillId="0" borderId="35" xfId="0" applyFont="1" applyBorder="1" applyAlignment="1" applyProtection="1">
      <alignment horizontal="center" vertical="center"/>
    </xf>
    <xf numFmtId="0" fontId="10" fillId="0" borderId="37" xfId="0" applyFont="1" applyBorder="1" applyAlignment="1" applyProtection="1">
      <alignment horizontal="center" vertical="center"/>
    </xf>
    <xf numFmtId="0" fontId="4" fillId="0" borderId="64" xfId="0" applyFont="1" applyBorder="1" applyAlignment="1" applyProtection="1">
      <alignment horizontal="center" vertical="center" wrapText="1"/>
    </xf>
    <xf numFmtId="0" fontId="4" fillId="0" borderId="57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8" fillId="0" borderId="58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59" xfId="0" applyFont="1" applyBorder="1" applyAlignment="1" applyProtection="1">
      <alignment horizontal="center" vertical="center"/>
    </xf>
    <xf numFmtId="0" fontId="8" fillId="0" borderId="49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6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</xf>
    <xf numFmtId="0" fontId="10" fillId="0" borderId="40" xfId="0" applyFont="1" applyBorder="1" applyAlignment="1" applyProtection="1">
      <alignment horizontal="center" vertical="center"/>
    </xf>
    <xf numFmtId="0" fontId="18" fillId="0" borderId="34" xfId="1" applyFont="1" applyBorder="1" applyAlignment="1" applyProtection="1">
      <alignment horizontal="center" vertical="center"/>
    </xf>
    <xf numFmtId="0" fontId="18" fillId="0" borderId="61" xfId="1" applyFont="1" applyBorder="1" applyAlignment="1" applyProtection="1">
      <alignment horizontal="center" vertical="center"/>
    </xf>
    <xf numFmtId="0" fontId="18" fillId="0" borderId="62" xfId="1" applyFont="1" applyBorder="1" applyAlignment="1" applyProtection="1">
      <alignment horizontal="center" vertical="center"/>
    </xf>
    <xf numFmtId="0" fontId="18" fillId="0" borderId="49" xfId="1" applyFont="1" applyBorder="1" applyAlignment="1" applyProtection="1">
      <alignment horizontal="center" vertical="center"/>
    </xf>
    <xf numFmtId="0" fontId="18" fillId="0" borderId="14" xfId="1" applyFont="1" applyBorder="1" applyAlignment="1" applyProtection="1">
      <alignment horizontal="center" vertical="center"/>
    </xf>
    <xf numFmtId="0" fontId="18" fillId="0" borderId="60" xfId="1" applyFont="1" applyBorder="1" applyAlignment="1" applyProtection="1">
      <alignment horizontal="center" vertical="center"/>
    </xf>
    <xf numFmtId="0" fontId="4" fillId="0" borderId="36" xfId="1" applyFont="1" applyBorder="1" applyAlignment="1" applyProtection="1">
      <alignment horizontal="center" vertical="center"/>
    </xf>
    <xf numFmtId="0" fontId="4" fillId="0" borderId="37" xfId="1" applyFont="1" applyBorder="1" applyAlignment="1" applyProtection="1">
      <alignment horizontal="center" vertical="center"/>
    </xf>
    <xf numFmtId="0" fontId="32" fillId="0" borderId="0" xfId="0" applyFont="1" applyFill="1" applyAlignment="1" applyProtection="1">
      <alignment horizontal="right" vertical="center"/>
    </xf>
    <xf numFmtId="0" fontId="4" fillId="0" borderId="49" xfId="1" applyFont="1" applyBorder="1" applyAlignment="1" applyProtection="1">
      <alignment horizontal="center" vertical="center"/>
    </xf>
    <xf numFmtId="0" fontId="4" fillId="0" borderId="14" xfId="1" applyFont="1" applyBorder="1" applyAlignment="1" applyProtection="1">
      <alignment horizontal="center" vertical="center"/>
    </xf>
    <xf numFmtId="0" fontId="4" fillId="0" borderId="60" xfId="1" applyFont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2" fillId="0" borderId="11" xfId="1" applyFont="1" applyBorder="1" applyAlignment="1" applyProtection="1">
      <alignment horizontal="center" vertical="center"/>
    </xf>
    <xf numFmtId="0" fontId="2" fillId="0" borderId="44" xfId="1" applyFon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/>
    </xf>
    <xf numFmtId="0" fontId="4" fillId="0" borderId="15" xfId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20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57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0" fontId="4" fillId="0" borderId="21" xfId="1" applyFont="1" applyBorder="1" applyAlignment="1" applyProtection="1">
      <alignment horizontal="center" vertical="center" wrapText="1"/>
    </xf>
    <xf numFmtId="0" fontId="4" fillId="0" borderId="64" xfId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7" fillId="0" borderId="58" xfId="0" applyFont="1" applyBorder="1" applyAlignment="1">
      <alignment horizontal="center" wrapText="1"/>
    </xf>
    <xf numFmtId="0" fontId="37" fillId="0" borderId="0" xfId="0" applyFont="1" applyBorder="1" applyAlignment="1">
      <alignment horizontal="center" wrapText="1"/>
    </xf>
    <xf numFmtId="0" fontId="37" fillId="0" borderId="59" xfId="0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4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Y190"/>
  <sheetViews>
    <sheetView showGridLines="0" zoomScaleNormal="100" workbookViewId="0">
      <selection activeCell="D18" sqref="D18:J18"/>
    </sheetView>
  </sheetViews>
  <sheetFormatPr defaultRowHeight="12.75" x14ac:dyDescent="0.2"/>
  <cols>
    <col min="1" max="1" width="6" customWidth="1"/>
    <col min="3" max="3" width="11.42578125" customWidth="1"/>
    <col min="7" max="7" width="9.7109375" customWidth="1"/>
    <col min="10" max="10" width="12" customWidth="1"/>
    <col min="11" max="25" width="9.140625" style="146"/>
  </cols>
  <sheetData>
    <row r="2" spans="1:25" s="100" customFormat="1" ht="16.5" x14ac:dyDescent="0.25">
      <c r="D2" s="99" t="s">
        <v>96</v>
      </c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</row>
    <row r="3" spans="1:25" s="100" customFormat="1" ht="16.5" x14ac:dyDescent="0.25">
      <c r="D3" s="302" t="s">
        <v>117</v>
      </c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</row>
    <row r="4" spans="1:25" x14ac:dyDescent="0.2">
      <c r="D4" s="337" t="s">
        <v>106</v>
      </c>
      <c r="E4" s="337"/>
      <c r="F4" s="337"/>
      <c r="G4" s="337"/>
      <c r="H4" s="337"/>
      <c r="I4" s="337"/>
      <c r="J4" s="337"/>
    </row>
    <row r="6" spans="1:25" s="101" customFormat="1" ht="14.25" x14ac:dyDescent="0.2">
      <c r="A6" s="101" t="s">
        <v>95</v>
      </c>
      <c r="H6" s="438" t="s">
        <v>126</v>
      </c>
      <c r="J6" s="304" t="s">
        <v>60</v>
      </c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</row>
    <row r="7" spans="1:25" s="101" customFormat="1" ht="14.25" x14ac:dyDescent="0.2">
      <c r="B7" s="296" t="s">
        <v>101</v>
      </c>
      <c r="D7" s="241" t="s">
        <v>107</v>
      </c>
      <c r="G7" s="338" t="s">
        <v>108</v>
      </c>
      <c r="H7" s="339"/>
      <c r="I7" s="339"/>
      <c r="J7" s="339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</row>
    <row r="8" spans="1:25" s="101" customFormat="1" ht="15" x14ac:dyDescent="0.25">
      <c r="B8" s="296" t="s">
        <v>62</v>
      </c>
      <c r="D8" s="344" t="s">
        <v>100</v>
      </c>
      <c r="E8" s="344"/>
      <c r="F8" s="344"/>
      <c r="G8" s="344"/>
      <c r="H8" s="344"/>
      <c r="I8" s="344"/>
      <c r="J8" s="344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</row>
    <row r="9" spans="1:25" ht="15" x14ac:dyDescent="0.25">
      <c r="B9" s="297" t="s">
        <v>17</v>
      </c>
      <c r="C9" s="101"/>
      <c r="D9" s="343" t="s">
        <v>109</v>
      </c>
      <c r="E9" s="343"/>
      <c r="F9" s="343"/>
      <c r="G9" s="343"/>
      <c r="H9" s="343"/>
      <c r="I9" s="343"/>
      <c r="J9" s="343"/>
    </row>
    <row r="10" spans="1:25" ht="15" x14ac:dyDescent="0.25">
      <c r="B10" s="296" t="s">
        <v>102</v>
      </c>
      <c r="C10" s="101"/>
      <c r="D10" s="345" t="s">
        <v>110</v>
      </c>
      <c r="E10" s="345"/>
      <c r="F10" s="345"/>
      <c r="G10" s="345"/>
      <c r="H10" s="345"/>
      <c r="I10" s="345"/>
      <c r="J10" s="345"/>
    </row>
    <row r="11" spans="1:25" x14ac:dyDescent="0.2">
      <c r="C11" s="243"/>
    </row>
    <row r="12" spans="1:25" x14ac:dyDescent="0.2">
      <c r="D12" s="241"/>
      <c r="H12" s="242" t="s">
        <v>105</v>
      </c>
    </row>
    <row r="13" spans="1:25" x14ac:dyDescent="0.2">
      <c r="D13" s="242"/>
    </row>
    <row r="14" spans="1:25" s="101" customFormat="1" ht="15" x14ac:dyDescent="0.25">
      <c r="B14" s="101" t="s">
        <v>63</v>
      </c>
      <c r="D14" s="102" t="s">
        <v>111</v>
      </c>
      <c r="F14" s="159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s="101" customFormat="1" ht="15" x14ac:dyDescent="0.25">
      <c r="D15" s="102"/>
      <c r="F15" s="103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</row>
    <row r="16" spans="1:25" s="101" customFormat="1" ht="15" x14ac:dyDescent="0.25">
      <c r="B16" s="101" t="s">
        <v>64</v>
      </c>
      <c r="D16" s="102" t="s">
        <v>112</v>
      </c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</row>
    <row r="17" spans="1:25" s="101" customFormat="1" ht="29.25" customHeight="1" x14ac:dyDescent="0.2">
      <c r="B17" s="298" t="s">
        <v>65</v>
      </c>
      <c r="D17" s="341" t="s">
        <v>107</v>
      </c>
      <c r="E17" s="341"/>
      <c r="F17" s="341"/>
      <c r="G17" s="341"/>
      <c r="H17" s="341"/>
      <c r="I17" s="341"/>
      <c r="J17" s="341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</row>
    <row r="18" spans="1:25" s="101" customFormat="1" ht="15" x14ac:dyDescent="0.25">
      <c r="B18" s="101" t="s">
        <v>66</v>
      </c>
      <c r="D18" s="344" t="s">
        <v>107</v>
      </c>
      <c r="E18" s="344"/>
      <c r="F18" s="344"/>
      <c r="G18" s="344"/>
      <c r="H18" s="344"/>
      <c r="I18" s="344"/>
      <c r="J18" s="344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</row>
    <row r="21" spans="1:25" ht="18" x14ac:dyDescent="0.25">
      <c r="F21" s="98" t="s">
        <v>18</v>
      </c>
    </row>
    <row r="23" spans="1:25" ht="14.25" x14ac:dyDescent="0.2">
      <c r="A23" s="342" t="s">
        <v>114</v>
      </c>
      <c r="B23" s="342"/>
      <c r="C23" s="342"/>
      <c r="D23" s="342"/>
      <c r="E23" s="342"/>
      <c r="F23" s="342"/>
      <c r="G23" s="342"/>
      <c r="H23" s="342"/>
      <c r="I23" s="342"/>
      <c r="J23" s="342"/>
    </row>
    <row r="25" spans="1:25" ht="13.5" thickBot="1" x14ac:dyDescent="0.25"/>
    <row r="26" spans="1:25" s="81" customFormat="1" ht="12" customHeight="1" x14ac:dyDescent="0.2">
      <c r="C26" s="348" t="s">
        <v>67</v>
      </c>
      <c r="D26" s="350" t="s">
        <v>72</v>
      </c>
      <c r="E26" s="351"/>
      <c r="F26" s="350" t="s">
        <v>75</v>
      </c>
      <c r="G26" s="351"/>
      <c r="H26" s="352" t="s">
        <v>78</v>
      </c>
      <c r="I26" s="346" t="s">
        <v>97</v>
      </c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</row>
    <row r="27" spans="1:25" s="81" customFormat="1" ht="12.75" customHeight="1" thickBot="1" x14ac:dyDescent="0.25">
      <c r="C27" s="349"/>
      <c r="D27" s="96" t="s">
        <v>73</v>
      </c>
      <c r="E27" s="97" t="s">
        <v>74</v>
      </c>
      <c r="F27" s="96" t="s">
        <v>76</v>
      </c>
      <c r="G27" s="97" t="s">
        <v>77</v>
      </c>
      <c r="H27" s="353"/>
      <c r="I27" s="347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</row>
    <row r="28" spans="1:25" x14ac:dyDescent="0.2">
      <c r="C28" s="92" t="s">
        <v>68</v>
      </c>
      <c r="D28" s="93"/>
      <c r="E28" s="94"/>
      <c r="F28" s="93"/>
      <c r="G28" s="94"/>
      <c r="H28" s="95"/>
      <c r="I28" s="94"/>
    </row>
    <row r="29" spans="1:25" x14ac:dyDescent="0.2">
      <c r="C29" s="88" t="s">
        <v>69</v>
      </c>
      <c r="D29" s="77"/>
      <c r="E29" s="78"/>
      <c r="F29" s="77"/>
      <c r="G29" s="78"/>
      <c r="H29" s="90"/>
      <c r="I29" s="78"/>
    </row>
    <row r="30" spans="1:25" x14ac:dyDescent="0.2">
      <c r="C30" s="88" t="s">
        <v>70</v>
      </c>
      <c r="D30" s="77"/>
      <c r="E30" s="78"/>
      <c r="F30" s="77"/>
      <c r="G30" s="78"/>
      <c r="H30" s="90"/>
      <c r="I30" s="78"/>
    </row>
    <row r="31" spans="1:25" ht="13.5" thickBot="1" x14ac:dyDescent="0.25">
      <c r="C31" s="89" t="s">
        <v>71</v>
      </c>
      <c r="D31" s="79"/>
      <c r="E31" s="80"/>
      <c r="F31" s="79"/>
      <c r="G31" s="80"/>
      <c r="H31" s="91"/>
      <c r="I31" s="80"/>
    </row>
    <row r="35" spans="5:8" ht="15" x14ac:dyDescent="0.25">
      <c r="F35" s="105" t="s">
        <v>79</v>
      </c>
    </row>
    <row r="37" spans="5:8" ht="13.5" thickBot="1" x14ac:dyDescent="0.25"/>
    <row r="38" spans="5:8" x14ac:dyDescent="0.2">
      <c r="E38" s="84" t="s">
        <v>67</v>
      </c>
      <c r="F38" s="85" t="s">
        <v>73</v>
      </c>
      <c r="G38" s="86" t="s">
        <v>74</v>
      </c>
      <c r="H38" s="87"/>
    </row>
    <row r="39" spans="5:8" x14ac:dyDescent="0.2">
      <c r="E39" s="82" t="s">
        <v>68</v>
      </c>
      <c r="F39" s="76"/>
      <c r="G39" s="78"/>
      <c r="H39" s="87"/>
    </row>
    <row r="40" spans="5:8" x14ac:dyDescent="0.2">
      <c r="E40" s="82" t="s">
        <v>69</v>
      </c>
      <c r="F40" s="76"/>
      <c r="G40" s="78"/>
      <c r="H40" s="87"/>
    </row>
    <row r="41" spans="5:8" x14ac:dyDescent="0.2">
      <c r="E41" s="82" t="s">
        <v>70</v>
      </c>
      <c r="F41" s="76"/>
      <c r="G41" s="78"/>
      <c r="H41" s="87"/>
    </row>
    <row r="42" spans="5:8" ht="13.5" thickBot="1" x14ac:dyDescent="0.25">
      <c r="E42" s="83" t="s">
        <v>71</v>
      </c>
      <c r="F42" s="158"/>
      <c r="G42" s="80"/>
      <c r="H42" s="87"/>
    </row>
    <row r="49" spans="1:25" s="141" customFormat="1" x14ac:dyDescent="0.2">
      <c r="A49" s="305" t="s">
        <v>61</v>
      </c>
      <c r="B49" s="294"/>
      <c r="C49" s="306"/>
      <c r="D49" s="294"/>
      <c r="E49" s="140"/>
      <c r="G49" s="306"/>
      <c r="H49"/>
      <c r="I49" s="321" t="s">
        <v>98</v>
      </c>
      <c r="J49"/>
      <c r="K49" s="150"/>
      <c r="L49" s="150"/>
      <c r="M49" s="151"/>
      <c r="N49" s="150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</row>
    <row r="50" spans="1:25" s="141" customFormat="1" x14ac:dyDescent="0.2">
      <c r="A50" s="294"/>
      <c r="B50" s="305"/>
      <c r="C50" s="306"/>
      <c r="D50" s="306"/>
      <c r="E50" s="140"/>
      <c r="F50" s="140"/>
      <c r="G50" s="306"/>
      <c r="H50" s="306"/>
      <c r="I50" s="305"/>
      <c r="J50" s="306"/>
      <c r="K50" s="150"/>
      <c r="L50" s="150"/>
      <c r="M50" s="150"/>
      <c r="N50" s="150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</row>
    <row r="51" spans="1:25" s="141" customFormat="1" ht="12.75" customHeight="1" x14ac:dyDescent="0.2">
      <c r="A51" s="340"/>
      <c r="B51" s="340"/>
      <c r="C51" s="340"/>
      <c r="D51" s="340"/>
      <c r="G51" s="335"/>
      <c r="H51" s="336"/>
      <c r="I51" s="336"/>
      <c r="J51" s="336"/>
      <c r="K51" s="150"/>
      <c r="L51" s="150"/>
      <c r="M51" s="152"/>
      <c r="N51" s="150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</row>
    <row r="52" spans="1:25" x14ac:dyDescent="0.2">
      <c r="F52" s="140"/>
      <c r="H52" s="139"/>
      <c r="I52" s="140" t="s">
        <v>99</v>
      </c>
    </row>
    <row r="53" spans="1:25" x14ac:dyDescent="0.2">
      <c r="H53" s="141"/>
      <c r="I53" s="140" t="s">
        <v>99</v>
      </c>
    </row>
    <row r="54" spans="1:25" x14ac:dyDescent="0.2">
      <c r="D54" s="334"/>
      <c r="E54" s="334"/>
      <c r="F54" s="334"/>
      <c r="G54" s="334"/>
      <c r="H54" s="334"/>
      <c r="I54" s="294" t="s">
        <v>99</v>
      </c>
    </row>
    <row r="57" spans="1:25" s="146" customFormat="1" x14ac:dyDescent="0.2">
      <c r="A57" s="314"/>
      <c r="B57" s="314"/>
      <c r="C57" s="314"/>
      <c r="D57" s="314"/>
      <c r="E57" s="314"/>
      <c r="F57" s="314"/>
      <c r="G57" s="314"/>
      <c r="H57" s="314"/>
      <c r="I57" s="314"/>
      <c r="J57" s="314"/>
    </row>
    <row r="58" spans="1:25" s="146" customFormat="1" x14ac:dyDescent="0.2"/>
    <row r="59" spans="1:25" s="146" customFormat="1" x14ac:dyDescent="0.2"/>
    <row r="60" spans="1:25" s="146" customFormat="1" x14ac:dyDescent="0.2"/>
    <row r="61" spans="1:25" s="146" customFormat="1" x14ac:dyDescent="0.2"/>
    <row r="62" spans="1:25" s="146" customFormat="1" x14ac:dyDescent="0.2"/>
    <row r="63" spans="1:25" s="146" customFormat="1" x14ac:dyDescent="0.2"/>
    <row r="64" spans="1:25" s="146" customFormat="1" x14ac:dyDescent="0.2"/>
    <row r="65" s="146" customFormat="1" x14ac:dyDescent="0.2"/>
    <row r="66" s="146" customFormat="1" x14ac:dyDescent="0.2"/>
    <row r="67" s="146" customFormat="1" x14ac:dyDescent="0.2"/>
    <row r="68" s="146" customFormat="1" x14ac:dyDescent="0.2"/>
    <row r="69" s="146" customFormat="1" x14ac:dyDescent="0.2"/>
    <row r="70" s="146" customFormat="1" x14ac:dyDescent="0.2"/>
    <row r="71" s="146" customFormat="1" x14ac:dyDescent="0.2"/>
    <row r="72" s="146" customFormat="1" x14ac:dyDescent="0.2"/>
    <row r="73" s="146" customFormat="1" x14ac:dyDescent="0.2"/>
    <row r="74" s="146" customFormat="1" x14ac:dyDescent="0.2"/>
    <row r="75" s="146" customFormat="1" x14ac:dyDescent="0.2"/>
    <row r="76" s="146" customFormat="1" x14ac:dyDescent="0.2"/>
    <row r="77" s="146" customFormat="1" x14ac:dyDescent="0.2"/>
    <row r="78" s="146" customFormat="1" x14ac:dyDescent="0.2"/>
    <row r="79" s="146" customFormat="1" x14ac:dyDescent="0.2"/>
    <row r="80" s="146" customFormat="1" x14ac:dyDescent="0.2"/>
    <row r="81" s="146" customFormat="1" x14ac:dyDescent="0.2"/>
    <row r="82" s="146" customFormat="1" x14ac:dyDescent="0.2"/>
    <row r="83" s="146" customFormat="1" x14ac:dyDescent="0.2"/>
    <row r="84" s="146" customFormat="1" x14ac:dyDescent="0.2"/>
    <row r="85" s="146" customFormat="1" x14ac:dyDescent="0.2"/>
    <row r="86" s="146" customFormat="1" x14ac:dyDescent="0.2"/>
    <row r="87" s="146" customFormat="1" x14ac:dyDescent="0.2"/>
    <row r="88" s="146" customFormat="1" x14ac:dyDescent="0.2"/>
    <row r="89" s="146" customFormat="1" x14ac:dyDescent="0.2"/>
    <row r="90" s="146" customFormat="1" x14ac:dyDescent="0.2"/>
    <row r="91" s="146" customFormat="1" x14ac:dyDescent="0.2"/>
    <row r="92" s="146" customFormat="1" x14ac:dyDescent="0.2"/>
    <row r="93" s="146" customFormat="1" x14ac:dyDescent="0.2"/>
    <row r="94" s="146" customFormat="1" x14ac:dyDescent="0.2"/>
    <row r="95" s="146" customFormat="1" x14ac:dyDescent="0.2"/>
    <row r="96" s="146" customFormat="1" x14ac:dyDescent="0.2"/>
    <row r="97" s="146" customFormat="1" x14ac:dyDescent="0.2"/>
    <row r="98" s="146" customFormat="1" x14ac:dyDescent="0.2"/>
    <row r="99" s="146" customFormat="1" x14ac:dyDescent="0.2"/>
    <row r="100" s="146" customFormat="1" x14ac:dyDescent="0.2"/>
    <row r="101" s="146" customFormat="1" x14ac:dyDescent="0.2"/>
    <row r="102" s="146" customFormat="1" x14ac:dyDescent="0.2"/>
    <row r="103" s="146" customFormat="1" x14ac:dyDescent="0.2"/>
    <row r="104" s="146" customFormat="1" x14ac:dyDescent="0.2"/>
    <row r="105" s="146" customFormat="1" x14ac:dyDescent="0.2"/>
    <row r="106" s="146" customFormat="1" x14ac:dyDescent="0.2"/>
    <row r="107" s="146" customFormat="1" x14ac:dyDescent="0.2"/>
    <row r="108" s="146" customFormat="1" x14ac:dyDescent="0.2"/>
    <row r="109" s="146" customFormat="1" x14ac:dyDescent="0.2"/>
    <row r="110" s="146" customFormat="1" x14ac:dyDescent="0.2"/>
    <row r="111" s="146" customFormat="1" x14ac:dyDescent="0.2"/>
    <row r="112" s="146" customFormat="1" x14ac:dyDescent="0.2"/>
    <row r="113" s="146" customFormat="1" x14ac:dyDescent="0.2"/>
    <row r="114" s="146" customFormat="1" x14ac:dyDescent="0.2"/>
    <row r="115" s="146" customFormat="1" x14ac:dyDescent="0.2"/>
    <row r="116" s="146" customFormat="1" x14ac:dyDescent="0.2"/>
    <row r="117" s="146" customFormat="1" x14ac:dyDescent="0.2"/>
    <row r="118" s="146" customFormat="1" x14ac:dyDescent="0.2"/>
    <row r="119" s="146" customFormat="1" x14ac:dyDescent="0.2"/>
    <row r="120" s="146" customFormat="1" x14ac:dyDescent="0.2"/>
    <row r="121" s="146" customFormat="1" x14ac:dyDescent="0.2"/>
    <row r="122" s="146" customFormat="1" x14ac:dyDescent="0.2"/>
    <row r="123" s="146" customFormat="1" x14ac:dyDescent="0.2"/>
    <row r="124" s="146" customFormat="1" x14ac:dyDescent="0.2"/>
    <row r="125" s="146" customFormat="1" x14ac:dyDescent="0.2"/>
    <row r="126" s="146" customFormat="1" x14ac:dyDescent="0.2"/>
    <row r="127" s="146" customFormat="1" x14ac:dyDescent="0.2"/>
    <row r="128" s="146" customFormat="1" x14ac:dyDescent="0.2"/>
    <row r="129" s="146" customFormat="1" x14ac:dyDescent="0.2"/>
    <row r="130" s="146" customFormat="1" x14ac:dyDescent="0.2"/>
    <row r="131" s="146" customFormat="1" x14ac:dyDescent="0.2"/>
    <row r="132" s="146" customFormat="1" x14ac:dyDescent="0.2"/>
    <row r="133" s="146" customFormat="1" x14ac:dyDescent="0.2"/>
    <row r="134" s="146" customFormat="1" x14ac:dyDescent="0.2"/>
    <row r="135" s="146" customFormat="1" x14ac:dyDescent="0.2"/>
    <row r="136" s="146" customFormat="1" x14ac:dyDescent="0.2"/>
    <row r="137" s="146" customFormat="1" x14ac:dyDescent="0.2"/>
    <row r="138" s="146" customFormat="1" x14ac:dyDescent="0.2"/>
    <row r="139" s="146" customFormat="1" x14ac:dyDescent="0.2"/>
    <row r="140" s="146" customFormat="1" x14ac:dyDescent="0.2"/>
    <row r="141" s="146" customFormat="1" x14ac:dyDescent="0.2"/>
    <row r="142" s="146" customFormat="1" x14ac:dyDescent="0.2"/>
    <row r="143" s="146" customFormat="1" x14ac:dyDescent="0.2"/>
    <row r="144" s="146" customFormat="1" x14ac:dyDescent="0.2"/>
    <row r="145" s="146" customFormat="1" x14ac:dyDescent="0.2"/>
    <row r="146" s="146" customFormat="1" x14ac:dyDescent="0.2"/>
    <row r="147" s="146" customFormat="1" x14ac:dyDescent="0.2"/>
    <row r="148" s="146" customFormat="1" x14ac:dyDescent="0.2"/>
    <row r="149" s="146" customFormat="1" x14ac:dyDescent="0.2"/>
    <row r="150" s="146" customFormat="1" x14ac:dyDescent="0.2"/>
    <row r="151" s="146" customFormat="1" x14ac:dyDescent="0.2"/>
    <row r="152" s="146" customFormat="1" x14ac:dyDescent="0.2"/>
    <row r="153" s="146" customFormat="1" x14ac:dyDescent="0.2"/>
    <row r="154" s="146" customFormat="1" x14ac:dyDescent="0.2"/>
    <row r="155" s="146" customFormat="1" x14ac:dyDescent="0.2"/>
    <row r="156" s="146" customFormat="1" x14ac:dyDescent="0.2"/>
    <row r="157" s="146" customFormat="1" x14ac:dyDescent="0.2"/>
    <row r="158" s="146" customFormat="1" x14ac:dyDescent="0.2"/>
    <row r="159" s="146" customFormat="1" x14ac:dyDescent="0.2"/>
    <row r="160" s="146" customFormat="1" x14ac:dyDescent="0.2"/>
    <row r="161" s="146" customFormat="1" x14ac:dyDescent="0.2"/>
    <row r="162" s="146" customFormat="1" x14ac:dyDescent="0.2"/>
    <row r="163" s="146" customFormat="1" x14ac:dyDescent="0.2"/>
    <row r="164" s="146" customFormat="1" x14ac:dyDescent="0.2"/>
    <row r="165" s="146" customFormat="1" x14ac:dyDescent="0.2"/>
    <row r="166" s="146" customFormat="1" x14ac:dyDescent="0.2"/>
    <row r="167" s="146" customFormat="1" x14ac:dyDescent="0.2"/>
    <row r="168" s="146" customFormat="1" x14ac:dyDescent="0.2"/>
    <row r="169" s="146" customFormat="1" x14ac:dyDescent="0.2"/>
    <row r="170" s="146" customFormat="1" x14ac:dyDescent="0.2"/>
    <row r="171" s="146" customFormat="1" x14ac:dyDescent="0.2"/>
    <row r="172" s="146" customFormat="1" x14ac:dyDescent="0.2"/>
    <row r="173" s="146" customFormat="1" x14ac:dyDescent="0.2"/>
    <row r="174" s="146" customFormat="1" x14ac:dyDescent="0.2"/>
    <row r="175" s="146" customFormat="1" x14ac:dyDescent="0.2"/>
    <row r="176" s="146" customFormat="1" x14ac:dyDescent="0.2"/>
    <row r="177" s="146" customFormat="1" x14ac:dyDescent="0.2"/>
    <row r="178" s="146" customFormat="1" x14ac:dyDescent="0.2"/>
    <row r="179" s="146" customFormat="1" x14ac:dyDescent="0.2"/>
    <row r="180" s="146" customFormat="1" x14ac:dyDescent="0.2"/>
    <row r="181" s="146" customFormat="1" x14ac:dyDescent="0.2"/>
    <row r="182" s="146" customFormat="1" x14ac:dyDescent="0.2"/>
    <row r="183" s="146" customFormat="1" x14ac:dyDescent="0.2"/>
    <row r="184" s="146" customFormat="1" x14ac:dyDescent="0.2"/>
    <row r="185" s="146" customFormat="1" x14ac:dyDescent="0.2"/>
    <row r="186" s="146" customFormat="1" x14ac:dyDescent="0.2"/>
    <row r="187" s="146" customFormat="1" x14ac:dyDescent="0.2"/>
    <row r="188" s="146" customFormat="1" x14ac:dyDescent="0.2"/>
    <row r="189" s="146" customFormat="1" x14ac:dyDescent="0.2"/>
    <row r="190" s="146" customFormat="1" x14ac:dyDescent="0.2"/>
  </sheetData>
  <sheetProtection selectLockedCells="1"/>
  <mergeCells count="16">
    <mergeCell ref="D54:H54"/>
    <mergeCell ref="G51:J51"/>
    <mergeCell ref="D4:J4"/>
    <mergeCell ref="G7:J7"/>
    <mergeCell ref="A51:D51"/>
    <mergeCell ref="D17:J17"/>
    <mergeCell ref="A23:J23"/>
    <mergeCell ref="D9:J9"/>
    <mergeCell ref="D8:J8"/>
    <mergeCell ref="D10:J10"/>
    <mergeCell ref="D18:J18"/>
    <mergeCell ref="I26:I27"/>
    <mergeCell ref="C26:C27"/>
    <mergeCell ref="D26:E26"/>
    <mergeCell ref="F26:G26"/>
    <mergeCell ref="H26:H27"/>
  </mergeCells>
  <phoneticPr fontId="3" type="noConversion"/>
  <dataValidations count="7">
    <dataValidation type="list" allowBlank="1" showInputMessage="1" showErrorMessage="1" sqref="D8">
      <formula1>ciclul_de_studii</formula1>
    </dataValidation>
    <dataValidation type="list" allowBlank="1" showInputMessage="1" showErrorMessage="1" sqref="D9">
      <formula1>Domeniul</formula1>
    </dataValidation>
    <dataValidation type="list" allowBlank="1" showInputMessage="1" showErrorMessage="1" sqref="D10">
      <formula1>Programul_de_studii</formula1>
    </dataValidation>
    <dataValidation type="list" allowBlank="1" showInputMessage="1" showErrorMessage="1" sqref="D18">
      <formula1>Forma</formula1>
    </dataValidation>
    <dataValidation type="list" allowBlank="1" showInputMessage="1" showErrorMessage="1" sqref="D4:J4">
      <formula1>Departament</formula1>
    </dataValidation>
    <dataValidation type="list" allowBlank="1" showInputMessage="1" showErrorMessage="1" sqref="A51">
      <formula1>Decan</formula1>
    </dataValidation>
    <dataValidation type="list" allowBlank="1" showInputMessage="1" showErrorMessage="1" sqref="D54:H54">
      <formula1>Director</formula1>
    </dataValidation>
  </dataValidations>
  <pageMargins left="0.55118110236220474" right="0.47244094488188981" top="0.51181102362204722" bottom="0.70866141732283472" header="0.15748031496062992" footer="0.19685039370078741"/>
  <pageSetup paperSize="9" orientation="portrait" r:id="rId1"/>
  <headerFooter alignWithMargins="0">
    <oddFooter>&amp;LF 83.07/Ed.06_F03.C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135"/>
  <sheetViews>
    <sheetView showGridLines="0" zoomScaleNormal="100" workbookViewId="0">
      <selection activeCell="J5" sqref="J5"/>
    </sheetView>
  </sheetViews>
  <sheetFormatPr defaultRowHeight="12.75" x14ac:dyDescent="0.2"/>
  <cols>
    <col min="1" max="1" width="6.5703125" customWidth="1"/>
    <col min="2" max="2" width="10.140625" customWidth="1"/>
    <col min="3" max="3" width="11.28515625" customWidth="1"/>
    <col min="4" max="4" width="7" customWidth="1"/>
    <col min="5" max="12" width="6.42578125" customWidth="1"/>
    <col min="13" max="13" width="2.7109375" customWidth="1"/>
    <col min="14" max="32" width="9.140625" style="146"/>
  </cols>
  <sheetData>
    <row r="1" spans="1:32" s="100" customFormat="1" ht="16.5" x14ac:dyDescent="0.25">
      <c r="B1" s="99" t="s">
        <v>96</v>
      </c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</row>
    <row r="2" spans="1:32" s="100" customFormat="1" ht="16.5" x14ac:dyDescent="0.25">
      <c r="B2" s="99" t="s">
        <v>117</v>
      </c>
      <c r="I2" s="438" t="s">
        <v>126</v>
      </c>
      <c r="L2" s="333" t="s">
        <v>60</v>
      </c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</row>
    <row r="3" spans="1:32" x14ac:dyDescent="0.2">
      <c r="H3" s="357" t="str">
        <f>Pagina1!G7</f>
        <v>………………….</v>
      </c>
      <c r="I3" s="357"/>
      <c r="J3" s="357"/>
      <c r="K3" s="357"/>
      <c r="L3" s="357"/>
      <c r="M3" s="357"/>
    </row>
    <row r="4" spans="1:32" s="101" customFormat="1" ht="15" x14ac:dyDescent="0.25">
      <c r="B4" s="101" t="s">
        <v>62</v>
      </c>
      <c r="D4" s="102" t="str">
        <f>Pagina1!D8</f>
        <v>Studii universitare de licență</v>
      </c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</row>
    <row r="5" spans="1:32" s="101" customFormat="1" ht="15" x14ac:dyDescent="0.25">
      <c r="B5" s="101" t="s">
        <v>17</v>
      </c>
      <c r="D5" s="160" t="str">
        <f>CONCATENATE(Pagina1!D9,I5)</f>
        <v>…………………….</v>
      </c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</row>
    <row r="6" spans="1:32" s="101" customFormat="1" ht="15" x14ac:dyDescent="0.25">
      <c r="B6" s="104" t="s">
        <v>102</v>
      </c>
      <c r="D6" s="160" t="str">
        <f>CONCATENATE(Pagina1!D10,I6)</f>
        <v>………………………..</v>
      </c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</row>
    <row r="7" spans="1:32" s="101" customFormat="1" ht="15" x14ac:dyDescent="0.25">
      <c r="B7" s="104"/>
      <c r="D7" s="160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</row>
    <row r="8" spans="1:32" s="101" customFormat="1" ht="15" x14ac:dyDescent="0.25">
      <c r="B8" s="104"/>
      <c r="D8" s="160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</row>
    <row r="9" spans="1:32" x14ac:dyDescent="0.2">
      <c r="D9" s="74"/>
    </row>
    <row r="10" spans="1:32" ht="15.75" x14ac:dyDescent="0.25">
      <c r="F10" s="75" t="s">
        <v>18</v>
      </c>
    </row>
    <row r="12" spans="1:32" ht="15" customHeight="1" x14ac:dyDescent="0.2">
      <c r="A12" s="354" t="str">
        <f>Pagina1!A23</f>
        <v>Valabil începând cu anul I universitar …………… - ………………</v>
      </c>
      <c r="B12" s="354"/>
      <c r="C12" s="354"/>
      <c r="D12" s="354"/>
      <c r="E12" s="354"/>
      <c r="F12" s="354"/>
      <c r="G12" s="354"/>
      <c r="H12" s="354"/>
      <c r="I12" s="354"/>
      <c r="J12" s="354"/>
      <c r="K12" s="354"/>
      <c r="L12" s="354"/>
      <c r="M12" s="354"/>
    </row>
    <row r="15" spans="1:32" ht="18" x14ac:dyDescent="0.25">
      <c r="F15" s="98" t="s">
        <v>80</v>
      </c>
    </row>
    <row r="16" spans="1:32" ht="13.5" thickBot="1" x14ac:dyDescent="0.25"/>
    <row r="17" spans="4:32" s="73" customFormat="1" ht="13.5" thickBot="1" x14ac:dyDescent="0.25">
      <c r="D17" s="366" t="s">
        <v>83</v>
      </c>
      <c r="E17" s="367"/>
      <c r="F17" s="367"/>
      <c r="G17" s="367"/>
      <c r="H17" s="367"/>
      <c r="I17" s="368"/>
      <c r="J17" s="360" t="s">
        <v>38</v>
      </c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</row>
    <row r="18" spans="4:32" s="73" customFormat="1" ht="13.5" thickBot="1" x14ac:dyDescent="0.25">
      <c r="D18" s="111" t="s">
        <v>67</v>
      </c>
      <c r="E18" s="112" t="s">
        <v>14</v>
      </c>
      <c r="F18" s="113" t="s">
        <v>4</v>
      </c>
      <c r="G18" s="113" t="s">
        <v>30</v>
      </c>
      <c r="H18" s="114" t="s">
        <v>5</v>
      </c>
      <c r="I18" s="115" t="s">
        <v>81</v>
      </c>
      <c r="J18" s="361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</row>
    <row r="19" spans="4:32" x14ac:dyDescent="0.2">
      <c r="D19" s="116" t="s">
        <v>68</v>
      </c>
      <c r="E19" s="95"/>
      <c r="F19" s="117"/>
      <c r="G19" s="117"/>
      <c r="H19" s="117"/>
      <c r="I19" s="119"/>
      <c r="J19" s="120"/>
    </row>
    <row r="20" spans="4:32" x14ac:dyDescent="0.2">
      <c r="D20" s="121" t="s">
        <v>69</v>
      </c>
      <c r="E20" s="95"/>
      <c r="F20" s="95"/>
      <c r="G20" s="95"/>
      <c r="H20" s="95"/>
      <c r="I20" s="119"/>
      <c r="J20" s="120"/>
    </row>
    <row r="21" spans="4:32" x14ac:dyDescent="0.2">
      <c r="D21" s="121" t="s">
        <v>70</v>
      </c>
      <c r="E21" s="95"/>
      <c r="F21" s="95"/>
      <c r="G21" s="95"/>
      <c r="H21" s="95"/>
      <c r="I21" s="119"/>
      <c r="J21" s="120"/>
    </row>
    <row r="22" spans="4:32" ht="13.5" thickBot="1" x14ac:dyDescent="0.25">
      <c r="D22" s="122" t="s">
        <v>71</v>
      </c>
      <c r="E22" s="95"/>
      <c r="F22" s="95"/>
      <c r="G22" s="95"/>
      <c r="H22" s="95"/>
      <c r="I22" s="119"/>
      <c r="J22" s="120"/>
    </row>
    <row r="23" spans="4:32" ht="13.5" thickBot="1" x14ac:dyDescent="0.25">
      <c r="D23" s="131" t="s">
        <v>81</v>
      </c>
      <c r="E23" s="132"/>
      <c r="F23" s="132"/>
      <c r="G23" s="132"/>
      <c r="H23" s="132"/>
      <c r="I23" s="111"/>
      <c r="J23" s="132"/>
    </row>
    <row r="24" spans="4:32" ht="13.5" thickBot="1" x14ac:dyDescent="0.25">
      <c r="D24" s="111" t="s">
        <v>82</v>
      </c>
      <c r="E24" s="153"/>
      <c r="F24" s="153"/>
      <c r="G24" s="153"/>
      <c r="H24" s="153"/>
      <c r="I24" s="128"/>
      <c r="J24" s="153"/>
    </row>
    <row r="26" spans="4:32" ht="13.5" thickBot="1" x14ac:dyDescent="0.25"/>
    <row r="27" spans="4:32" ht="13.5" thickBot="1" x14ac:dyDescent="0.25">
      <c r="E27" s="362" t="s">
        <v>84</v>
      </c>
      <c r="F27" s="363"/>
      <c r="G27" s="363"/>
      <c r="H27" s="363"/>
      <c r="I27" s="360" t="s">
        <v>25</v>
      </c>
    </row>
    <row r="28" spans="4:32" ht="13.5" thickBot="1" x14ac:dyDescent="0.25">
      <c r="E28" s="111" t="s">
        <v>67</v>
      </c>
      <c r="F28" s="112" t="s">
        <v>23</v>
      </c>
      <c r="G28" s="113" t="s">
        <v>31</v>
      </c>
      <c r="H28" s="125" t="s">
        <v>81</v>
      </c>
      <c r="I28" s="361"/>
    </row>
    <row r="29" spans="4:32" x14ac:dyDescent="0.2">
      <c r="E29" s="116" t="s">
        <v>68</v>
      </c>
      <c r="F29" s="95"/>
      <c r="G29" s="117"/>
      <c r="H29" s="118"/>
      <c r="I29" s="119"/>
    </row>
    <row r="30" spans="4:32" x14ac:dyDescent="0.2">
      <c r="E30" s="121" t="s">
        <v>69</v>
      </c>
      <c r="F30" s="95"/>
      <c r="G30" s="95"/>
      <c r="H30" s="118"/>
      <c r="I30" s="119"/>
    </row>
    <row r="31" spans="4:32" x14ac:dyDescent="0.2">
      <c r="E31" s="121" t="s">
        <v>70</v>
      </c>
      <c r="F31" s="95"/>
      <c r="G31" s="95"/>
      <c r="H31" s="118"/>
      <c r="I31" s="119"/>
    </row>
    <row r="32" spans="4:32" ht="13.5" thickBot="1" x14ac:dyDescent="0.25">
      <c r="E32" s="122" t="s">
        <v>71</v>
      </c>
      <c r="F32" s="95"/>
      <c r="G32" s="95"/>
      <c r="H32" s="126"/>
      <c r="I32" s="119"/>
    </row>
    <row r="33" spans="2:32" ht="13.5" thickBot="1" x14ac:dyDescent="0.25">
      <c r="E33" s="127" t="s">
        <v>81</v>
      </c>
      <c r="F33" s="129"/>
      <c r="G33" s="123"/>
      <c r="H33" s="125"/>
      <c r="I33" s="124"/>
    </row>
    <row r="34" spans="2:32" s="73" customFormat="1" ht="13.5" thickBot="1" x14ac:dyDescent="0.25">
      <c r="E34" s="111" t="s">
        <v>82</v>
      </c>
      <c r="F34" s="154"/>
      <c r="G34" s="153"/>
      <c r="H34" s="130"/>
      <c r="I34" s="155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</row>
    <row r="36" spans="2:32" ht="13.5" thickBot="1" x14ac:dyDescent="0.25">
      <c r="B36" s="43" t="s">
        <v>38</v>
      </c>
      <c r="C36" s="42" t="s">
        <v>48</v>
      </c>
    </row>
    <row r="37" spans="2:32" ht="13.5" thickBot="1" x14ac:dyDescent="0.25">
      <c r="B37" s="25"/>
      <c r="C37" s="3"/>
      <c r="I37" s="111" t="s">
        <v>67</v>
      </c>
      <c r="J37" s="112" t="s">
        <v>12</v>
      </c>
      <c r="K37" s="113" t="s">
        <v>13</v>
      </c>
      <c r="L37" s="114" t="s">
        <v>81</v>
      </c>
    </row>
    <row r="38" spans="2:32" x14ac:dyDescent="0.2">
      <c r="B38" s="43" t="s">
        <v>14</v>
      </c>
      <c r="C38" s="42" t="s">
        <v>49</v>
      </c>
      <c r="I38" s="116" t="s">
        <v>68</v>
      </c>
      <c r="J38" s="95"/>
      <c r="K38" s="117"/>
      <c r="L38" s="94"/>
    </row>
    <row r="39" spans="2:32" x14ac:dyDescent="0.2">
      <c r="B39" s="43" t="s">
        <v>30</v>
      </c>
      <c r="C39" s="42" t="s">
        <v>120</v>
      </c>
      <c r="I39" s="121" t="s">
        <v>69</v>
      </c>
      <c r="J39" s="95"/>
      <c r="K39" s="95"/>
      <c r="L39" s="94"/>
    </row>
    <row r="40" spans="2:32" x14ac:dyDescent="0.2">
      <c r="B40" s="43" t="s">
        <v>5</v>
      </c>
      <c r="C40" s="42" t="s">
        <v>51</v>
      </c>
      <c r="I40" s="121" t="s">
        <v>70</v>
      </c>
      <c r="J40" s="95"/>
      <c r="K40" s="95"/>
      <c r="L40" s="94"/>
    </row>
    <row r="41" spans="2:32" ht="13.5" thickBot="1" x14ac:dyDescent="0.25">
      <c r="B41" s="43" t="s">
        <v>4</v>
      </c>
      <c r="C41" s="42" t="s">
        <v>52</v>
      </c>
      <c r="I41" s="122" t="s">
        <v>71</v>
      </c>
      <c r="J41" s="95"/>
      <c r="K41" s="95"/>
      <c r="L41" s="135"/>
    </row>
    <row r="42" spans="2:32" ht="13.5" thickBot="1" x14ac:dyDescent="0.25">
      <c r="B42" s="25"/>
      <c r="C42" s="42"/>
      <c r="I42" s="127" t="s">
        <v>81</v>
      </c>
      <c r="J42" s="129"/>
      <c r="K42" s="123"/>
      <c r="L42" s="114"/>
    </row>
    <row r="43" spans="2:32" x14ac:dyDescent="0.2">
      <c r="B43" s="43" t="s">
        <v>23</v>
      </c>
      <c r="C43" s="42" t="s">
        <v>53</v>
      </c>
    </row>
    <row r="44" spans="2:32" x14ac:dyDescent="0.2">
      <c r="B44" s="43" t="s">
        <v>31</v>
      </c>
      <c r="C44" s="42" t="s">
        <v>54</v>
      </c>
      <c r="I44" s="138" t="s">
        <v>12</v>
      </c>
      <c r="J44" s="137" t="s">
        <v>86</v>
      </c>
    </row>
    <row r="45" spans="2:32" x14ac:dyDescent="0.2">
      <c r="B45" s="43" t="s">
        <v>25</v>
      </c>
      <c r="C45" s="42" t="s">
        <v>55</v>
      </c>
      <c r="I45" s="138" t="s">
        <v>13</v>
      </c>
      <c r="J45" s="137" t="s">
        <v>87</v>
      </c>
    </row>
    <row r="47" spans="2:32" x14ac:dyDescent="0.2">
      <c r="I47" s="157">
        <f>'AN I'!N42+'AN II'!N42+'AN III'!N42</f>
        <v>0</v>
      </c>
    </row>
    <row r="48" spans="2:32" ht="14.25" x14ac:dyDescent="0.2">
      <c r="B48" s="364" t="s">
        <v>85</v>
      </c>
      <c r="C48" s="364"/>
      <c r="D48" s="364"/>
      <c r="E48" s="364"/>
      <c r="F48" s="364"/>
      <c r="G48" s="156"/>
      <c r="K48" t="s">
        <v>95</v>
      </c>
    </row>
    <row r="49" spans="1:13" ht="14.25" x14ac:dyDescent="0.2">
      <c r="B49" s="365" t="s">
        <v>103</v>
      </c>
      <c r="C49" s="365"/>
      <c r="D49" s="365"/>
      <c r="E49" s="365"/>
      <c r="F49" s="365"/>
      <c r="G49" s="156"/>
    </row>
    <row r="50" spans="1:13" ht="14.25" x14ac:dyDescent="0.2">
      <c r="A50" s="355" t="s">
        <v>104</v>
      </c>
      <c r="B50" s="356"/>
      <c r="C50" s="356"/>
      <c r="D50" s="356"/>
      <c r="E50" s="356"/>
      <c r="F50" s="356"/>
      <c r="G50" s="156"/>
    </row>
    <row r="51" spans="1:13" ht="15" x14ac:dyDescent="0.25">
      <c r="B51" s="359" t="s">
        <v>88</v>
      </c>
      <c r="C51" s="359"/>
      <c r="D51" s="359"/>
      <c r="E51" s="359"/>
      <c r="F51" s="359"/>
      <c r="G51" s="134"/>
    </row>
    <row r="52" spans="1:13" x14ac:dyDescent="0.2">
      <c r="B52" s="133"/>
    </row>
    <row r="53" spans="1:13" ht="15" x14ac:dyDescent="0.25">
      <c r="B53" s="359" t="s">
        <v>94</v>
      </c>
      <c r="C53" s="359"/>
      <c r="D53" s="359"/>
      <c r="E53" s="359"/>
      <c r="F53" s="359"/>
      <c r="G53" s="136" t="e">
        <f>J42/K42</f>
        <v>#DIV/0!</v>
      </c>
      <c r="L53" s="263"/>
    </row>
    <row r="54" spans="1:13" ht="15" x14ac:dyDescent="0.25">
      <c r="B54" s="323"/>
      <c r="C54" s="369" t="s">
        <v>118</v>
      </c>
      <c r="D54" s="369"/>
      <c r="E54" s="369"/>
      <c r="F54" s="369"/>
      <c r="G54" s="324" t="s">
        <v>119</v>
      </c>
      <c r="H54" s="242"/>
      <c r="I54" s="242"/>
      <c r="J54" s="242"/>
      <c r="K54" s="242"/>
      <c r="L54" s="263"/>
    </row>
    <row r="55" spans="1:13" ht="15" x14ac:dyDescent="0.25">
      <c r="B55" s="323"/>
      <c r="C55" s="323"/>
      <c r="D55" s="323"/>
      <c r="E55" s="323"/>
      <c r="F55" s="323"/>
      <c r="G55" s="136"/>
      <c r="L55" s="263"/>
    </row>
    <row r="56" spans="1:13" x14ac:dyDescent="0.2">
      <c r="A56" s="139" t="str">
        <f>Pagina1!A49</f>
        <v>DECAN,</v>
      </c>
      <c r="K56" s="299" t="str">
        <f>Pagina1!I49</f>
        <v>DIRECTOR DEPARTAMENT,</v>
      </c>
    </row>
    <row r="57" spans="1:13" x14ac:dyDescent="0.2">
      <c r="B57" s="140"/>
      <c r="C57" s="141"/>
      <c r="D57" s="140"/>
      <c r="F57" s="140"/>
      <c r="H57" s="140"/>
      <c r="J57" s="140"/>
    </row>
    <row r="58" spans="1:13" x14ac:dyDescent="0.2">
      <c r="A58" s="139"/>
      <c r="B58" s="140"/>
      <c r="C58" s="140"/>
      <c r="D58" s="140"/>
      <c r="G58" s="140"/>
      <c r="H58" s="358"/>
      <c r="I58" s="358"/>
      <c r="J58" s="358"/>
      <c r="K58" s="358"/>
      <c r="L58" s="358"/>
      <c r="M58" s="358"/>
    </row>
    <row r="59" spans="1:13" x14ac:dyDescent="0.2">
      <c r="B59" s="140"/>
      <c r="C59" s="142"/>
      <c r="D59" s="140"/>
      <c r="F59" s="140"/>
      <c r="H59" s="57"/>
      <c r="I59" s="161"/>
      <c r="J59" s="57"/>
      <c r="K59" s="140" t="str">
        <f>Pagina1!I53</f>
        <v>.</v>
      </c>
    </row>
    <row r="60" spans="1:13" x14ac:dyDescent="0.2">
      <c r="A60" s="314"/>
      <c r="B60" s="314"/>
      <c r="C60" s="314"/>
      <c r="D60" s="314"/>
      <c r="E60" s="314"/>
      <c r="F60" s="314"/>
      <c r="G60" s="314"/>
      <c r="H60" s="314"/>
      <c r="I60" s="314"/>
      <c r="J60" s="314"/>
      <c r="K60" s="314"/>
      <c r="L60" s="314"/>
      <c r="M60" s="314"/>
    </row>
    <row r="61" spans="1:13" x14ac:dyDescent="0.2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</row>
    <row r="62" spans="1:13" x14ac:dyDescent="0.2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</row>
    <row r="63" spans="1:13" x14ac:dyDescent="0.2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</row>
    <row r="64" spans="1:13" x14ac:dyDescent="0.2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</row>
    <row r="65" spans="1:13" x14ac:dyDescent="0.2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</row>
    <row r="66" spans="1:13" x14ac:dyDescent="0.2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</row>
    <row r="67" spans="1:13" s="146" customFormat="1" x14ac:dyDescent="0.2"/>
    <row r="68" spans="1:13" s="146" customFormat="1" x14ac:dyDescent="0.2"/>
    <row r="69" spans="1:13" s="146" customFormat="1" x14ac:dyDescent="0.2"/>
    <row r="70" spans="1:13" s="146" customFormat="1" x14ac:dyDescent="0.2"/>
    <row r="71" spans="1:13" s="146" customFormat="1" x14ac:dyDescent="0.2"/>
    <row r="72" spans="1:13" s="146" customFormat="1" x14ac:dyDescent="0.2"/>
    <row r="73" spans="1:13" s="146" customFormat="1" x14ac:dyDescent="0.2"/>
    <row r="74" spans="1:13" s="146" customFormat="1" x14ac:dyDescent="0.2"/>
    <row r="75" spans="1:13" s="146" customFormat="1" x14ac:dyDescent="0.2"/>
    <row r="76" spans="1:13" s="146" customFormat="1" x14ac:dyDescent="0.2"/>
    <row r="77" spans="1:13" s="146" customFormat="1" x14ac:dyDescent="0.2"/>
    <row r="78" spans="1:13" s="146" customFormat="1" x14ac:dyDescent="0.2"/>
    <row r="79" spans="1:13" s="146" customFormat="1" x14ac:dyDescent="0.2"/>
    <row r="80" spans="1:13" s="146" customFormat="1" x14ac:dyDescent="0.2"/>
    <row r="81" s="146" customFormat="1" x14ac:dyDescent="0.2"/>
    <row r="82" s="146" customFormat="1" x14ac:dyDescent="0.2"/>
    <row r="83" s="146" customFormat="1" x14ac:dyDescent="0.2"/>
    <row r="84" s="146" customFormat="1" x14ac:dyDescent="0.2"/>
    <row r="85" s="146" customFormat="1" x14ac:dyDescent="0.2"/>
    <row r="86" s="146" customFormat="1" x14ac:dyDescent="0.2"/>
    <row r="87" s="146" customFormat="1" x14ac:dyDescent="0.2"/>
    <row r="88" s="146" customFormat="1" x14ac:dyDescent="0.2"/>
    <row r="89" s="146" customFormat="1" x14ac:dyDescent="0.2"/>
    <row r="90" s="146" customFormat="1" x14ac:dyDescent="0.2"/>
    <row r="91" s="146" customFormat="1" x14ac:dyDescent="0.2"/>
    <row r="92" s="146" customFormat="1" x14ac:dyDescent="0.2"/>
    <row r="93" s="146" customFormat="1" x14ac:dyDescent="0.2"/>
    <row r="94" s="146" customFormat="1" x14ac:dyDescent="0.2"/>
    <row r="95" s="146" customFormat="1" x14ac:dyDescent="0.2"/>
    <row r="96" s="146" customFormat="1" x14ac:dyDescent="0.2"/>
    <row r="97" s="146" customFormat="1" x14ac:dyDescent="0.2"/>
    <row r="98" s="146" customFormat="1" x14ac:dyDescent="0.2"/>
    <row r="99" s="146" customFormat="1" x14ac:dyDescent="0.2"/>
    <row r="100" s="146" customFormat="1" x14ac:dyDescent="0.2"/>
    <row r="101" s="146" customFormat="1" x14ac:dyDescent="0.2"/>
    <row r="102" s="146" customFormat="1" x14ac:dyDescent="0.2"/>
    <row r="103" s="146" customFormat="1" x14ac:dyDescent="0.2"/>
    <row r="104" s="146" customFormat="1" x14ac:dyDescent="0.2"/>
    <row r="105" s="146" customFormat="1" x14ac:dyDescent="0.2"/>
    <row r="106" s="146" customFormat="1" x14ac:dyDescent="0.2"/>
    <row r="107" s="146" customFormat="1" x14ac:dyDescent="0.2"/>
    <row r="108" s="146" customFormat="1" x14ac:dyDescent="0.2"/>
    <row r="109" s="146" customFormat="1" x14ac:dyDescent="0.2"/>
    <row r="110" s="146" customFormat="1" x14ac:dyDescent="0.2"/>
    <row r="111" s="146" customFormat="1" x14ac:dyDescent="0.2"/>
    <row r="112" s="146" customFormat="1" x14ac:dyDescent="0.2"/>
    <row r="113" s="146" customFormat="1" x14ac:dyDescent="0.2"/>
    <row r="114" s="146" customFormat="1" x14ac:dyDescent="0.2"/>
    <row r="115" s="146" customFormat="1" x14ac:dyDescent="0.2"/>
    <row r="116" s="146" customFormat="1" x14ac:dyDescent="0.2"/>
    <row r="117" s="146" customFormat="1" x14ac:dyDescent="0.2"/>
    <row r="118" s="146" customFormat="1" x14ac:dyDescent="0.2"/>
    <row r="119" s="146" customFormat="1" x14ac:dyDescent="0.2"/>
    <row r="120" s="146" customFormat="1" x14ac:dyDescent="0.2"/>
    <row r="121" s="146" customFormat="1" x14ac:dyDescent="0.2"/>
    <row r="122" s="146" customFormat="1" x14ac:dyDescent="0.2"/>
    <row r="123" s="146" customFormat="1" x14ac:dyDescent="0.2"/>
    <row r="124" s="146" customFormat="1" x14ac:dyDescent="0.2"/>
    <row r="125" s="146" customFormat="1" x14ac:dyDescent="0.2"/>
    <row r="126" s="146" customFormat="1" x14ac:dyDescent="0.2"/>
    <row r="127" s="146" customFormat="1" x14ac:dyDescent="0.2"/>
    <row r="128" s="146" customFormat="1" x14ac:dyDescent="0.2"/>
    <row r="129" s="146" customFormat="1" x14ac:dyDescent="0.2"/>
    <row r="130" s="146" customFormat="1" x14ac:dyDescent="0.2"/>
    <row r="131" s="146" customFormat="1" x14ac:dyDescent="0.2"/>
    <row r="132" s="146" customFormat="1" x14ac:dyDescent="0.2"/>
    <row r="133" s="146" customFormat="1" x14ac:dyDescent="0.2"/>
    <row r="134" s="146" customFormat="1" x14ac:dyDescent="0.2"/>
    <row r="135" s="146" customFormat="1" x14ac:dyDescent="0.2"/>
  </sheetData>
  <sheetProtection selectLockedCells="1"/>
  <mergeCells count="13">
    <mergeCell ref="A12:M12"/>
    <mergeCell ref="A50:F50"/>
    <mergeCell ref="H3:M3"/>
    <mergeCell ref="H58:M58"/>
    <mergeCell ref="B53:F53"/>
    <mergeCell ref="I27:I28"/>
    <mergeCell ref="E27:H27"/>
    <mergeCell ref="B48:F48"/>
    <mergeCell ref="B49:F49"/>
    <mergeCell ref="J17:J18"/>
    <mergeCell ref="D17:I17"/>
    <mergeCell ref="B51:F51"/>
    <mergeCell ref="C54:F54"/>
  </mergeCells>
  <phoneticPr fontId="3" type="noConversion"/>
  <pageMargins left="0.74803149606299213" right="0.43307086614173229" top="0.35433070866141736" bottom="0.47244094488188981" header="0.15748031496062992" footer="0.27559055118110237"/>
  <pageSetup paperSize="9" scale="99" orientation="portrait" r:id="rId1"/>
  <headerFooter alignWithMargins="0">
    <oddFooter>&amp;LF 83.07/Ed.06_F03.C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E304"/>
  <sheetViews>
    <sheetView showGridLines="0" topLeftCell="B1" zoomScaleNormal="100" workbookViewId="0">
      <selection activeCell="O7" sqref="O7"/>
    </sheetView>
  </sheetViews>
  <sheetFormatPr defaultColWidth="9.140625" defaultRowHeight="11.25" x14ac:dyDescent="0.2"/>
  <cols>
    <col min="1" max="1" width="9.140625" style="49"/>
    <col min="2" max="2" width="3.140625" style="3" customWidth="1"/>
    <col min="3" max="3" width="3.85546875" style="3" customWidth="1"/>
    <col min="4" max="4" width="45.85546875" style="3" customWidth="1"/>
    <col min="5" max="5" width="11.7109375" style="3" customWidth="1"/>
    <col min="6" max="6" width="4.140625" style="3" customWidth="1"/>
    <col min="7" max="7" width="5.140625" style="3" customWidth="1"/>
    <col min="8" max="8" width="4.5703125" style="3" customWidth="1"/>
    <col min="9" max="12" width="3.5703125" style="3" customWidth="1"/>
    <col min="13" max="14" width="4.28515625" style="3" customWidth="1"/>
    <col min="15" max="15" width="4.7109375" style="3" customWidth="1"/>
    <col min="16" max="16" width="4.5703125" style="3" customWidth="1"/>
    <col min="17" max="17" width="3.7109375" style="3" customWidth="1"/>
    <col min="18" max="18" width="9.140625" style="163"/>
    <col min="19" max="19" width="4.42578125" style="163" customWidth="1"/>
    <col min="20" max="30" width="4.140625" style="163" customWidth="1"/>
    <col min="31" max="31" width="4.5703125" style="163" customWidth="1"/>
    <col min="32" max="45" width="3.85546875" style="163" customWidth="1"/>
    <col min="46" max="46" width="9.140625" style="163"/>
    <col min="47" max="57" width="9.140625" style="53"/>
    <col min="58" max="16384" width="9.140625" style="3"/>
  </cols>
  <sheetData>
    <row r="1" spans="1:57" s="48" customFormat="1" x14ac:dyDescent="0.2">
      <c r="A1" s="49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</row>
    <row r="2" spans="1:57" s="2" customFormat="1" ht="15" x14ac:dyDescent="0.2">
      <c r="A2" s="50"/>
      <c r="B2" s="41" t="s">
        <v>96</v>
      </c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</row>
    <row r="3" spans="1:57" s="2" customFormat="1" ht="15" x14ac:dyDescent="0.2">
      <c r="A3" s="50"/>
      <c r="B3" s="41" t="s">
        <v>117</v>
      </c>
      <c r="I3" s="438" t="s">
        <v>126</v>
      </c>
      <c r="O3" s="2" t="s">
        <v>60</v>
      </c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</row>
    <row r="4" spans="1:57" s="2" customFormat="1" ht="15" x14ac:dyDescent="0.2">
      <c r="A4" s="50"/>
      <c r="B4" s="110" t="s">
        <v>113</v>
      </c>
      <c r="M4" s="72" t="str">
        <f>Pagina1!$G$7</f>
        <v>………………….</v>
      </c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</row>
    <row r="5" spans="1:57" ht="15.75" x14ac:dyDescent="0.2">
      <c r="B5" s="396" t="s">
        <v>18</v>
      </c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4"/>
    </row>
    <row r="6" spans="1:57" ht="12.75" x14ac:dyDescent="0.2">
      <c r="B6" s="162" t="str">
        <f>CONCATENATE(Pagina1!B9,"  ",Pagina1!D9)</f>
        <v>Domeniul:  …………………….</v>
      </c>
      <c r="C6" s="2"/>
      <c r="D6" s="2"/>
    </row>
    <row r="7" spans="1:57" ht="12.75" x14ac:dyDescent="0.2">
      <c r="B7" s="301" t="str">
        <f>CONCATENATE(Pagina1!B10,"  ",Pagina1!D10)</f>
        <v>Programul de studii:  ………………………..</v>
      </c>
    </row>
    <row r="8" spans="1:57" x14ac:dyDescent="0.2">
      <c r="B8" s="5"/>
    </row>
    <row r="9" spans="1:57" s="6" customFormat="1" ht="15.75" x14ac:dyDescent="0.2">
      <c r="A9" s="51"/>
      <c r="B9" s="396" t="s">
        <v>27</v>
      </c>
      <c r="C9" s="396"/>
      <c r="D9" s="396"/>
      <c r="E9" s="396"/>
      <c r="F9" s="396"/>
      <c r="G9" s="396"/>
      <c r="H9" s="396"/>
      <c r="I9" s="396"/>
      <c r="J9" s="396"/>
      <c r="K9" s="396"/>
      <c r="L9" s="396"/>
      <c r="M9" s="396"/>
      <c r="N9" s="396"/>
      <c r="O9" s="396"/>
      <c r="P9" s="396"/>
      <c r="Q9" s="4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</row>
    <row r="10" spans="1:57" ht="13.5" thickBot="1" x14ac:dyDescent="0.25">
      <c r="C10" s="7"/>
      <c r="E10" s="8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57" ht="13.5" customHeight="1" thickBot="1" x14ac:dyDescent="0.25">
      <c r="B11" s="394" t="s">
        <v>19</v>
      </c>
      <c r="C11" s="395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95"/>
      <c r="O11" s="395"/>
      <c r="P11" s="405"/>
      <c r="Q11" s="9"/>
    </row>
    <row r="12" spans="1:57" s="10" customFormat="1" ht="15" customHeight="1" x14ac:dyDescent="0.2">
      <c r="A12" s="52"/>
      <c r="B12" s="380" t="s">
        <v>0</v>
      </c>
      <c r="C12" s="382" t="s">
        <v>28</v>
      </c>
      <c r="D12" s="382" t="s">
        <v>1</v>
      </c>
      <c r="E12" s="382" t="s">
        <v>3</v>
      </c>
      <c r="F12" s="382" t="s">
        <v>2</v>
      </c>
      <c r="G12" s="382" t="s">
        <v>8</v>
      </c>
      <c r="H12" s="393" t="s">
        <v>9</v>
      </c>
      <c r="I12" s="380" t="s">
        <v>15</v>
      </c>
      <c r="J12" s="382"/>
      <c r="K12" s="382"/>
      <c r="L12" s="404"/>
      <c r="M12" s="392" t="s">
        <v>16</v>
      </c>
      <c r="N12" s="382"/>
      <c r="O12" s="382"/>
      <c r="P12" s="393"/>
      <c r="Q12" s="384" t="s">
        <v>38</v>
      </c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</row>
    <row r="13" spans="1:57" s="10" customFormat="1" ht="13.5" customHeight="1" thickBot="1" x14ac:dyDescent="0.25">
      <c r="A13" s="52"/>
      <c r="B13" s="381"/>
      <c r="C13" s="383"/>
      <c r="D13" s="383"/>
      <c r="E13" s="383"/>
      <c r="F13" s="383"/>
      <c r="G13" s="383"/>
      <c r="H13" s="403"/>
      <c r="I13" s="11" t="s">
        <v>4</v>
      </c>
      <c r="J13" s="12" t="s">
        <v>5</v>
      </c>
      <c r="K13" s="12" t="s">
        <v>6</v>
      </c>
      <c r="L13" s="65" t="s">
        <v>7</v>
      </c>
      <c r="M13" s="60" t="s">
        <v>12</v>
      </c>
      <c r="N13" s="12" t="s">
        <v>13</v>
      </c>
      <c r="O13" s="12" t="s">
        <v>10</v>
      </c>
      <c r="P13" s="13" t="s">
        <v>11</v>
      </c>
      <c r="Q13" s="385"/>
      <c r="R13" s="166"/>
      <c r="S13" s="166" t="s">
        <v>26</v>
      </c>
      <c r="T13" s="167" t="s">
        <v>4</v>
      </c>
      <c r="U13" s="167" t="s">
        <v>5</v>
      </c>
      <c r="V13" s="167" t="s">
        <v>6</v>
      </c>
      <c r="W13" s="167" t="s">
        <v>7</v>
      </c>
      <c r="X13" s="168"/>
      <c r="Y13" s="169" t="s">
        <v>12</v>
      </c>
      <c r="Z13" s="169" t="s">
        <v>13</v>
      </c>
      <c r="AA13" s="169" t="s">
        <v>10</v>
      </c>
      <c r="AB13" s="170" t="s">
        <v>11</v>
      </c>
      <c r="AC13" s="168"/>
      <c r="AD13" s="166"/>
      <c r="AE13" s="166" t="s">
        <v>13</v>
      </c>
      <c r="AF13" s="166" t="s">
        <v>21</v>
      </c>
      <c r="AG13" s="166" t="s">
        <v>22</v>
      </c>
      <c r="AH13" s="166" t="s">
        <v>29</v>
      </c>
      <c r="AI13" s="166" t="s">
        <v>24</v>
      </c>
      <c r="AJ13" s="166"/>
      <c r="AK13" s="166"/>
      <c r="AL13" s="166"/>
      <c r="AM13" s="166"/>
      <c r="AN13" s="166"/>
      <c r="AO13" s="166"/>
      <c r="AP13" s="166" t="s">
        <v>38</v>
      </c>
      <c r="AQ13" s="166" t="s">
        <v>23</v>
      </c>
      <c r="AR13" s="166" t="s">
        <v>31</v>
      </c>
      <c r="AS13" s="166" t="s">
        <v>25</v>
      </c>
      <c r="AT13" s="16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</row>
    <row r="14" spans="1:57" ht="15" customHeight="1" x14ac:dyDescent="0.2">
      <c r="B14" s="244">
        <v>1</v>
      </c>
      <c r="C14" s="245" t="s">
        <v>14</v>
      </c>
      <c r="D14" s="246"/>
      <c r="E14" s="245"/>
      <c r="F14" s="245"/>
      <c r="G14" s="245"/>
      <c r="H14" s="247"/>
      <c r="I14" s="244"/>
      <c r="J14" s="245"/>
      <c r="K14" s="245"/>
      <c r="L14" s="248"/>
      <c r="M14" s="249"/>
      <c r="N14" s="250"/>
      <c r="O14" s="251"/>
      <c r="P14" s="252"/>
      <c r="Q14" s="40"/>
      <c r="S14" s="163">
        <f>IF(F14="DL",0,G14)</f>
        <v>0</v>
      </c>
      <c r="T14" s="163">
        <f>IF(F14="DL",0,I14)</f>
        <v>0</v>
      </c>
      <c r="U14" s="163">
        <f>IF(F14="DL",0,J14)</f>
        <v>0</v>
      </c>
      <c r="V14" s="163">
        <f>IF(F14="DL",0,K14)</f>
        <v>0</v>
      </c>
      <c r="W14" s="163">
        <f>IF($F$14="DL",0,L14)</f>
        <v>0</v>
      </c>
      <c r="Y14" s="163">
        <f>IF($F14="DL",0,M14)</f>
        <v>0</v>
      </c>
      <c r="Z14" s="163">
        <f>IF($F14="DL",0,N14)</f>
        <v>0</v>
      </c>
      <c r="AA14" s="163">
        <f>IF($F14="DL",0,O14)</f>
        <v>0</v>
      </c>
      <c r="AB14" s="163">
        <f>IF($F14="DL",0,P14)</f>
        <v>0</v>
      </c>
      <c r="AD14" s="163">
        <f t="shared" ref="AD14:AD26" si="0">IF(F14="DL",0,1)</f>
        <v>1</v>
      </c>
      <c r="AE14" s="163">
        <f>J14+K14+L14</f>
        <v>0</v>
      </c>
      <c r="AF14" s="163">
        <f>$AD14*IF($C14="F",$O14,0)</f>
        <v>0</v>
      </c>
      <c r="AG14" s="163">
        <f>$AD14*IF($C14="C",$O14,0)</f>
        <v>0</v>
      </c>
      <c r="AH14" s="163">
        <f>$AD14*IF($C14="D",$O14,0)</f>
        <v>0</v>
      </c>
      <c r="AI14" s="163">
        <f>$AD14*IF($C14="S",$O14,0)</f>
        <v>0</v>
      </c>
      <c r="AP14" s="163">
        <f>AD14*IF(Q14&lt;&gt;"",O14,0)</f>
        <v>0</v>
      </c>
      <c r="AQ14" s="163">
        <f>IF(F14="DI",O14,0)</f>
        <v>0</v>
      </c>
      <c r="AR14" s="163">
        <f>IF(F14="DO",O14,0)</f>
        <v>0</v>
      </c>
      <c r="AS14" s="163">
        <f>IF(F14="DL",O14,0)</f>
        <v>0</v>
      </c>
    </row>
    <row r="15" spans="1:57" ht="15" customHeight="1" x14ac:dyDescent="0.2">
      <c r="B15" s="253">
        <v>2</v>
      </c>
      <c r="C15" s="254" t="s">
        <v>14</v>
      </c>
      <c r="D15" s="255"/>
      <c r="E15" s="254"/>
      <c r="F15" s="245"/>
      <c r="G15" s="245"/>
      <c r="H15" s="256"/>
      <c r="I15" s="244"/>
      <c r="J15" s="245"/>
      <c r="K15" s="245"/>
      <c r="L15" s="248"/>
      <c r="M15" s="257"/>
      <c r="N15" s="258"/>
      <c r="O15" s="259"/>
      <c r="P15" s="252"/>
      <c r="Q15" s="40"/>
      <c r="S15" s="163">
        <f t="shared" ref="S15:S26" si="1">IF(F15="DL",0,G15)</f>
        <v>0</v>
      </c>
      <c r="T15" s="163">
        <f t="shared" ref="T15:T26" si="2">IF(F15="DL",0,I15)</f>
        <v>0</v>
      </c>
      <c r="U15" s="163">
        <f t="shared" ref="U15:U26" si="3">IF(F15="DL",0,J15)</f>
        <v>0</v>
      </c>
      <c r="V15" s="163">
        <f t="shared" ref="V15:V26" si="4">IF(F15="DL",0,K15)</f>
        <v>0</v>
      </c>
      <c r="W15" s="163">
        <f t="shared" ref="W15:W26" si="5">IF(F15="DL",0,L15)</f>
        <v>0</v>
      </c>
      <c r="Y15" s="163">
        <f t="shared" ref="Y15:Y26" si="6">IF($F15="DL",0,M15)</f>
        <v>0</v>
      </c>
      <c r="Z15" s="163">
        <f t="shared" ref="Z15:Z26" si="7">IF($F15="DL",0,N15)</f>
        <v>0</v>
      </c>
      <c r="AA15" s="163">
        <f t="shared" ref="AA15:AA26" si="8">IF($F15="DL",0,O15)</f>
        <v>0</v>
      </c>
      <c r="AB15" s="163">
        <f t="shared" ref="AB15:AB26" si="9">IF($F15="DL",0,P15)</f>
        <v>0</v>
      </c>
      <c r="AD15" s="163">
        <f t="shared" si="0"/>
        <v>1</v>
      </c>
      <c r="AE15" s="163">
        <f t="shared" ref="AE15:AE26" si="10">J15+K15+L15</f>
        <v>0</v>
      </c>
      <c r="AF15" s="163">
        <f t="shared" ref="AF15:AF26" si="11">$AD15*IF($C15="F",$O15,0)</f>
        <v>0</v>
      </c>
      <c r="AG15" s="163">
        <f t="shared" ref="AG15:AG26" si="12">$AD15*IF($C15="C",$O15,0)</f>
        <v>0</v>
      </c>
      <c r="AH15" s="163">
        <f t="shared" ref="AH15:AH26" si="13">$AD15*IF($C15="D",$O15,0)</f>
        <v>0</v>
      </c>
      <c r="AI15" s="163">
        <f t="shared" ref="AI15:AI26" si="14">$AD15*IF($C15="S",$O15,0)</f>
        <v>0</v>
      </c>
      <c r="AP15" s="163">
        <f t="shared" ref="AP15:AP26" si="15">AD15*IF(Q15&lt;&gt;"",O15,0)</f>
        <v>0</v>
      </c>
      <c r="AQ15" s="163">
        <f t="shared" ref="AQ15:AQ26" si="16">IF(F15="DI",O15,0)</f>
        <v>0</v>
      </c>
      <c r="AR15" s="163">
        <f t="shared" ref="AR15:AR26" si="17">IF(F15="DO",O15,0)</f>
        <v>0</v>
      </c>
      <c r="AS15" s="163">
        <f t="shared" ref="AS15:AS26" si="18">IF(F15="DL",O15,0)</f>
        <v>0</v>
      </c>
    </row>
    <row r="16" spans="1:57" ht="15" customHeight="1" x14ac:dyDescent="0.2">
      <c r="B16" s="253">
        <v>3</v>
      </c>
      <c r="C16" s="254" t="s">
        <v>14</v>
      </c>
      <c r="D16" s="255"/>
      <c r="E16" s="254"/>
      <c r="F16" s="245"/>
      <c r="G16" s="254"/>
      <c r="H16" s="256"/>
      <c r="I16" s="244"/>
      <c r="J16" s="245"/>
      <c r="K16" s="245"/>
      <c r="L16" s="248"/>
      <c r="M16" s="257"/>
      <c r="N16" s="258"/>
      <c r="O16" s="259"/>
      <c r="P16" s="252"/>
      <c r="Q16" s="40"/>
      <c r="S16" s="163">
        <f t="shared" si="1"/>
        <v>0</v>
      </c>
      <c r="T16" s="163">
        <f t="shared" si="2"/>
        <v>0</v>
      </c>
      <c r="U16" s="163">
        <f t="shared" si="3"/>
        <v>0</v>
      </c>
      <c r="V16" s="163">
        <f t="shared" si="4"/>
        <v>0</v>
      </c>
      <c r="W16" s="163">
        <f t="shared" si="5"/>
        <v>0</v>
      </c>
      <c r="Y16" s="163">
        <f t="shared" si="6"/>
        <v>0</v>
      </c>
      <c r="Z16" s="163">
        <f t="shared" si="7"/>
        <v>0</v>
      </c>
      <c r="AA16" s="163">
        <f t="shared" si="8"/>
        <v>0</v>
      </c>
      <c r="AB16" s="163">
        <f t="shared" si="9"/>
        <v>0</v>
      </c>
      <c r="AD16" s="163">
        <f t="shared" si="0"/>
        <v>1</v>
      </c>
      <c r="AE16" s="163">
        <f t="shared" si="10"/>
        <v>0</v>
      </c>
      <c r="AF16" s="163">
        <f t="shared" si="11"/>
        <v>0</v>
      </c>
      <c r="AG16" s="163">
        <f t="shared" si="12"/>
        <v>0</v>
      </c>
      <c r="AH16" s="163">
        <f t="shared" si="13"/>
        <v>0</v>
      </c>
      <c r="AI16" s="163">
        <f t="shared" si="14"/>
        <v>0</v>
      </c>
      <c r="AP16" s="163">
        <f t="shared" si="15"/>
        <v>0</v>
      </c>
      <c r="AQ16" s="163">
        <f t="shared" si="16"/>
        <v>0</v>
      </c>
      <c r="AR16" s="163">
        <f t="shared" si="17"/>
        <v>0</v>
      </c>
      <c r="AS16" s="163">
        <f t="shared" si="18"/>
        <v>0</v>
      </c>
    </row>
    <row r="17" spans="2:45" ht="15" customHeight="1" x14ac:dyDescent="0.2">
      <c r="B17" s="253">
        <v>4</v>
      </c>
      <c r="C17" s="254" t="s">
        <v>14</v>
      </c>
      <c r="D17" s="255"/>
      <c r="E17" s="254"/>
      <c r="F17" s="245"/>
      <c r="G17" s="254"/>
      <c r="H17" s="256"/>
      <c r="I17" s="244"/>
      <c r="J17" s="245"/>
      <c r="K17" s="245"/>
      <c r="L17" s="248"/>
      <c r="M17" s="257"/>
      <c r="N17" s="258"/>
      <c r="O17" s="259"/>
      <c r="P17" s="252"/>
      <c r="Q17" s="293"/>
      <c r="S17" s="163">
        <f t="shared" si="1"/>
        <v>0</v>
      </c>
      <c r="T17" s="163">
        <f t="shared" si="2"/>
        <v>0</v>
      </c>
      <c r="U17" s="163">
        <f t="shared" si="3"/>
        <v>0</v>
      </c>
      <c r="V17" s="163">
        <f t="shared" si="4"/>
        <v>0</v>
      </c>
      <c r="W17" s="163">
        <f t="shared" si="5"/>
        <v>0</v>
      </c>
      <c r="Y17" s="163">
        <f t="shared" si="6"/>
        <v>0</v>
      </c>
      <c r="Z17" s="163">
        <f t="shared" si="7"/>
        <v>0</v>
      </c>
      <c r="AA17" s="163">
        <f t="shared" si="8"/>
        <v>0</v>
      </c>
      <c r="AB17" s="163">
        <f t="shared" si="9"/>
        <v>0</v>
      </c>
      <c r="AD17" s="163">
        <f t="shared" si="0"/>
        <v>1</v>
      </c>
      <c r="AE17" s="163">
        <f t="shared" si="10"/>
        <v>0</v>
      </c>
      <c r="AF17" s="163">
        <f t="shared" si="11"/>
        <v>0</v>
      </c>
      <c r="AG17" s="163">
        <f t="shared" si="12"/>
        <v>0</v>
      </c>
      <c r="AH17" s="163">
        <f t="shared" si="13"/>
        <v>0</v>
      </c>
      <c r="AI17" s="163">
        <f t="shared" si="14"/>
        <v>0</v>
      </c>
      <c r="AP17" s="163">
        <f t="shared" si="15"/>
        <v>0</v>
      </c>
      <c r="AQ17" s="163">
        <f t="shared" si="16"/>
        <v>0</v>
      </c>
      <c r="AR17" s="163">
        <f t="shared" si="17"/>
        <v>0</v>
      </c>
      <c r="AS17" s="163">
        <f t="shared" si="18"/>
        <v>0</v>
      </c>
    </row>
    <row r="18" spans="2:45" ht="15" customHeight="1" x14ac:dyDescent="0.2">
      <c r="B18" s="244">
        <v>5</v>
      </c>
      <c r="C18" s="254" t="s">
        <v>14</v>
      </c>
      <c r="D18" s="255"/>
      <c r="E18" s="254"/>
      <c r="F18" s="245"/>
      <c r="G18" s="254"/>
      <c r="H18" s="256"/>
      <c r="I18" s="244"/>
      <c r="J18" s="245"/>
      <c r="K18" s="245"/>
      <c r="L18" s="248"/>
      <c r="M18" s="257"/>
      <c r="N18" s="258"/>
      <c r="O18" s="259"/>
      <c r="P18" s="252"/>
      <c r="Q18" s="293"/>
      <c r="S18" s="163">
        <f t="shared" si="1"/>
        <v>0</v>
      </c>
      <c r="T18" s="163">
        <f t="shared" si="2"/>
        <v>0</v>
      </c>
      <c r="U18" s="163">
        <f t="shared" si="3"/>
        <v>0</v>
      </c>
      <c r="V18" s="163">
        <f t="shared" si="4"/>
        <v>0</v>
      </c>
      <c r="W18" s="163">
        <f t="shared" si="5"/>
        <v>0</v>
      </c>
      <c r="Y18" s="163">
        <f t="shared" si="6"/>
        <v>0</v>
      </c>
      <c r="Z18" s="163">
        <f t="shared" si="7"/>
        <v>0</v>
      </c>
      <c r="AA18" s="163">
        <f t="shared" si="8"/>
        <v>0</v>
      </c>
      <c r="AB18" s="163">
        <f t="shared" si="9"/>
        <v>0</v>
      </c>
      <c r="AD18" s="163">
        <f t="shared" si="0"/>
        <v>1</v>
      </c>
      <c r="AE18" s="163">
        <f t="shared" si="10"/>
        <v>0</v>
      </c>
      <c r="AF18" s="163">
        <f t="shared" si="11"/>
        <v>0</v>
      </c>
      <c r="AG18" s="163">
        <f t="shared" si="12"/>
        <v>0</v>
      </c>
      <c r="AH18" s="163">
        <f t="shared" si="13"/>
        <v>0</v>
      </c>
      <c r="AI18" s="163">
        <f t="shared" si="14"/>
        <v>0</v>
      </c>
      <c r="AP18" s="163">
        <f t="shared" si="15"/>
        <v>0</v>
      </c>
      <c r="AQ18" s="163">
        <f t="shared" si="16"/>
        <v>0</v>
      </c>
      <c r="AR18" s="163">
        <f t="shared" si="17"/>
        <v>0</v>
      </c>
      <c r="AS18" s="163">
        <f t="shared" si="18"/>
        <v>0</v>
      </c>
    </row>
    <row r="19" spans="2:45" ht="15" customHeight="1" x14ac:dyDescent="0.2">
      <c r="B19" s="253">
        <v>6</v>
      </c>
      <c r="C19" s="254" t="s">
        <v>5</v>
      </c>
      <c r="D19" s="255"/>
      <c r="E19" s="254"/>
      <c r="F19" s="245"/>
      <c r="G19" s="254"/>
      <c r="H19" s="256"/>
      <c r="I19" s="244"/>
      <c r="J19" s="245"/>
      <c r="K19" s="245"/>
      <c r="L19" s="248"/>
      <c r="M19" s="257"/>
      <c r="N19" s="258"/>
      <c r="O19" s="259"/>
      <c r="P19" s="252"/>
      <c r="Q19" s="293"/>
      <c r="S19" s="163">
        <f t="shared" si="1"/>
        <v>0</v>
      </c>
      <c r="T19" s="163">
        <f t="shared" si="2"/>
        <v>0</v>
      </c>
      <c r="U19" s="163">
        <f t="shared" si="3"/>
        <v>0</v>
      </c>
      <c r="V19" s="163">
        <f t="shared" si="4"/>
        <v>0</v>
      </c>
      <c r="W19" s="163">
        <f t="shared" si="5"/>
        <v>0</v>
      </c>
      <c r="Y19" s="163">
        <f t="shared" si="6"/>
        <v>0</v>
      </c>
      <c r="Z19" s="163">
        <f t="shared" si="7"/>
        <v>0</v>
      </c>
      <c r="AA19" s="163">
        <f t="shared" si="8"/>
        <v>0</v>
      </c>
      <c r="AB19" s="163">
        <f t="shared" si="9"/>
        <v>0</v>
      </c>
      <c r="AD19" s="163">
        <f t="shared" si="0"/>
        <v>1</v>
      </c>
      <c r="AE19" s="163">
        <f>J19+K19+L19</f>
        <v>0</v>
      </c>
      <c r="AF19" s="163">
        <f t="shared" si="11"/>
        <v>0</v>
      </c>
      <c r="AG19" s="163">
        <f t="shared" si="12"/>
        <v>0</v>
      </c>
      <c r="AH19" s="163">
        <f t="shared" si="13"/>
        <v>0</v>
      </c>
      <c r="AI19" s="163">
        <f t="shared" si="14"/>
        <v>0</v>
      </c>
      <c r="AP19" s="163">
        <f t="shared" si="15"/>
        <v>0</v>
      </c>
      <c r="AQ19" s="163">
        <f t="shared" si="16"/>
        <v>0</v>
      </c>
      <c r="AR19" s="163">
        <f t="shared" si="17"/>
        <v>0</v>
      </c>
      <c r="AS19" s="163">
        <f t="shared" si="18"/>
        <v>0</v>
      </c>
    </row>
    <row r="20" spans="2:45" ht="15" customHeight="1" x14ac:dyDescent="0.2">
      <c r="B20" s="253">
        <v>7</v>
      </c>
      <c r="C20" s="254" t="s">
        <v>30</v>
      </c>
      <c r="D20" s="255"/>
      <c r="E20" s="254"/>
      <c r="F20" s="245"/>
      <c r="G20" s="254"/>
      <c r="H20" s="256"/>
      <c r="I20" s="244"/>
      <c r="J20" s="245"/>
      <c r="K20" s="245"/>
      <c r="L20" s="248"/>
      <c r="M20" s="257"/>
      <c r="N20" s="258"/>
      <c r="O20" s="259"/>
      <c r="P20" s="252"/>
      <c r="Q20" s="293"/>
      <c r="S20" s="163">
        <f t="shared" si="1"/>
        <v>0</v>
      </c>
      <c r="T20" s="163">
        <f t="shared" si="2"/>
        <v>0</v>
      </c>
      <c r="U20" s="163">
        <f t="shared" si="3"/>
        <v>0</v>
      </c>
      <c r="V20" s="163">
        <f t="shared" si="4"/>
        <v>0</v>
      </c>
      <c r="W20" s="163">
        <f t="shared" si="5"/>
        <v>0</v>
      </c>
      <c r="Y20" s="163">
        <f t="shared" si="6"/>
        <v>0</v>
      </c>
      <c r="Z20" s="163">
        <f t="shared" si="7"/>
        <v>0</v>
      </c>
      <c r="AA20" s="163">
        <f t="shared" si="8"/>
        <v>0</v>
      </c>
      <c r="AB20" s="163">
        <f t="shared" si="9"/>
        <v>0</v>
      </c>
      <c r="AD20" s="163">
        <f t="shared" si="0"/>
        <v>1</v>
      </c>
      <c r="AE20" s="163">
        <f>J20+K20+L20</f>
        <v>0</v>
      </c>
      <c r="AF20" s="163">
        <f t="shared" si="11"/>
        <v>0</v>
      </c>
      <c r="AG20" s="163">
        <f t="shared" si="12"/>
        <v>0</v>
      </c>
      <c r="AH20" s="163">
        <f t="shared" si="13"/>
        <v>0</v>
      </c>
      <c r="AI20" s="163">
        <f t="shared" si="14"/>
        <v>0</v>
      </c>
      <c r="AP20" s="163">
        <f t="shared" si="15"/>
        <v>0</v>
      </c>
      <c r="AQ20" s="163">
        <f t="shared" si="16"/>
        <v>0</v>
      </c>
      <c r="AR20" s="163">
        <f t="shared" si="17"/>
        <v>0</v>
      </c>
      <c r="AS20" s="163">
        <f t="shared" si="18"/>
        <v>0</v>
      </c>
    </row>
    <row r="21" spans="2:45" ht="15" customHeight="1" x14ac:dyDescent="0.2">
      <c r="B21" s="253">
        <v>8</v>
      </c>
      <c r="C21" s="254" t="s">
        <v>4</v>
      </c>
      <c r="D21" s="255"/>
      <c r="E21" s="254"/>
      <c r="F21" s="245"/>
      <c r="G21" s="254"/>
      <c r="H21" s="256"/>
      <c r="I21" s="244"/>
      <c r="J21" s="245"/>
      <c r="K21" s="245"/>
      <c r="L21" s="248"/>
      <c r="M21" s="257"/>
      <c r="N21" s="258"/>
      <c r="O21" s="259"/>
      <c r="P21" s="252"/>
      <c r="Q21" s="293"/>
      <c r="S21" s="163">
        <f>IF(F21="DL",0,G21)</f>
        <v>0</v>
      </c>
      <c r="T21" s="163">
        <f>IF(F21="DL",0,I21)</f>
        <v>0</v>
      </c>
      <c r="U21" s="163">
        <f>IF(F21="DL",0,J21)</f>
        <v>0</v>
      </c>
      <c r="V21" s="163">
        <f>IF(F21="DL",0,K21)</f>
        <v>0</v>
      </c>
      <c r="W21" s="163">
        <f>IF(F21="DL",0,L21)</f>
        <v>0</v>
      </c>
      <c r="Y21" s="163">
        <f t="shared" ref="Y21:AB22" si="19">IF($F21="DL",0,M21)</f>
        <v>0</v>
      </c>
      <c r="Z21" s="163">
        <f t="shared" si="19"/>
        <v>0</v>
      </c>
      <c r="AA21" s="163">
        <f t="shared" si="19"/>
        <v>0</v>
      </c>
      <c r="AB21" s="163">
        <f t="shared" si="19"/>
        <v>0</v>
      </c>
      <c r="AD21" s="163">
        <f>IF(F21="DL",0,1)</f>
        <v>1</v>
      </c>
      <c r="AE21" s="163">
        <f>J21+K21+L21</f>
        <v>0</v>
      </c>
      <c r="AF21" s="163">
        <f t="shared" si="11"/>
        <v>0</v>
      </c>
      <c r="AG21" s="163">
        <f t="shared" si="12"/>
        <v>0</v>
      </c>
      <c r="AH21" s="163">
        <f t="shared" si="13"/>
        <v>0</v>
      </c>
      <c r="AI21" s="163">
        <f t="shared" si="14"/>
        <v>0</v>
      </c>
      <c r="AP21" s="163">
        <f>AD21*IF(Q21&lt;&gt;"",O21,0)</f>
        <v>0</v>
      </c>
      <c r="AQ21" s="163">
        <f>IF(F21="DI",O21,0)</f>
        <v>0</v>
      </c>
      <c r="AR21" s="163">
        <f>IF(F21="DO",O21,0)</f>
        <v>0</v>
      </c>
      <c r="AS21" s="163">
        <f>IF(F21="DL",O21,0)</f>
        <v>0</v>
      </c>
    </row>
    <row r="22" spans="2:45" ht="15" customHeight="1" x14ac:dyDescent="0.2">
      <c r="B22" s="316">
        <v>9</v>
      </c>
      <c r="C22" s="254" t="s">
        <v>4</v>
      </c>
      <c r="D22" s="255"/>
      <c r="E22" s="254"/>
      <c r="F22" s="245"/>
      <c r="G22" s="254"/>
      <c r="H22" s="256"/>
      <c r="I22" s="244"/>
      <c r="J22" s="245"/>
      <c r="K22" s="245"/>
      <c r="L22" s="248"/>
      <c r="M22" s="257"/>
      <c r="N22" s="258"/>
      <c r="O22" s="259"/>
      <c r="P22" s="252"/>
      <c r="Q22" s="293"/>
      <c r="S22" s="163">
        <f>IF(F22="DL",0,G22)</f>
        <v>0</v>
      </c>
      <c r="T22" s="163">
        <f>IF(F22="DL",0,I22)</f>
        <v>0</v>
      </c>
      <c r="U22" s="163">
        <f>IF(F22="DL",0,J22)</f>
        <v>0</v>
      </c>
      <c r="V22" s="163">
        <f>IF(F22="DL",0,K22)</f>
        <v>0</v>
      </c>
      <c r="W22" s="163">
        <f>IF(F22="DL",0,L22)</f>
        <v>0</v>
      </c>
      <c r="Y22" s="163">
        <f t="shared" si="19"/>
        <v>0</v>
      </c>
      <c r="Z22" s="163">
        <f t="shared" si="19"/>
        <v>0</v>
      </c>
      <c r="AA22" s="163">
        <f t="shared" si="19"/>
        <v>0</v>
      </c>
      <c r="AB22" s="163">
        <f t="shared" si="19"/>
        <v>0</v>
      </c>
      <c r="AD22" s="163">
        <f>IF(F22="DL",0,1)</f>
        <v>1</v>
      </c>
      <c r="AE22" s="163">
        <f>J22+K22+L22</f>
        <v>0</v>
      </c>
      <c r="AF22" s="163">
        <f t="shared" si="11"/>
        <v>0</v>
      </c>
      <c r="AG22" s="163">
        <f t="shared" si="12"/>
        <v>0</v>
      </c>
      <c r="AH22" s="163">
        <f t="shared" si="13"/>
        <v>0</v>
      </c>
      <c r="AI22" s="163">
        <f t="shared" si="14"/>
        <v>0</v>
      </c>
      <c r="AP22" s="163">
        <f>AD22*IF(Q22&lt;&gt;"",O22,0)</f>
        <v>0</v>
      </c>
      <c r="AQ22" s="163">
        <f>IF(F22="DI",O22,0)</f>
        <v>0</v>
      </c>
      <c r="AR22" s="163">
        <f>IF(F22="DO",O22,0)</f>
        <v>0</v>
      </c>
      <c r="AS22" s="163">
        <f>IF(F22="DL",O22,0)</f>
        <v>0</v>
      </c>
    </row>
    <row r="23" spans="2:45" ht="15" customHeight="1" x14ac:dyDescent="0.2">
      <c r="B23" s="283">
        <v>10</v>
      </c>
      <c r="C23" s="35" t="s">
        <v>4</v>
      </c>
      <c r="D23" s="36"/>
      <c r="E23" s="35"/>
      <c r="F23" s="33"/>
      <c r="G23" s="35"/>
      <c r="H23" s="58"/>
      <c r="I23" s="32"/>
      <c r="J23" s="33"/>
      <c r="K23" s="33"/>
      <c r="L23" s="66"/>
      <c r="M23" s="62"/>
      <c r="N23" s="17"/>
      <c r="O23" s="16"/>
      <c r="P23" s="18"/>
      <c r="Q23" s="293"/>
      <c r="S23" s="163">
        <f t="shared" si="1"/>
        <v>0</v>
      </c>
      <c r="T23" s="163">
        <f t="shared" si="2"/>
        <v>0</v>
      </c>
      <c r="U23" s="163">
        <f t="shared" si="3"/>
        <v>0</v>
      </c>
      <c r="V23" s="163">
        <f t="shared" si="4"/>
        <v>0</v>
      </c>
      <c r="W23" s="163">
        <f t="shared" si="5"/>
        <v>0</v>
      </c>
      <c r="Y23" s="163">
        <f t="shared" si="6"/>
        <v>0</v>
      </c>
      <c r="Z23" s="163">
        <f t="shared" si="7"/>
        <v>0</v>
      </c>
      <c r="AA23" s="163">
        <f t="shared" si="8"/>
        <v>0</v>
      </c>
      <c r="AB23" s="163">
        <f t="shared" si="9"/>
        <v>0</v>
      </c>
      <c r="AD23" s="163">
        <f t="shared" si="0"/>
        <v>1</v>
      </c>
      <c r="AE23" s="163">
        <f t="shared" si="10"/>
        <v>0</v>
      </c>
      <c r="AF23" s="163">
        <f t="shared" si="11"/>
        <v>0</v>
      </c>
      <c r="AG23" s="163">
        <f t="shared" si="12"/>
        <v>0</v>
      </c>
      <c r="AH23" s="163">
        <f t="shared" si="13"/>
        <v>0</v>
      </c>
      <c r="AI23" s="163">
        <f t="shared" si="14"/>
        <v>0</v>
      </c>
      <c r="AP23" s="163">
        <f t="shared" si="15"/>
        <v>0</v>
      </c>
      <c r="AQ23" s="163">
        <f t="shared" si="16"/>
        <v>0</v>
      </c>
      <c r="AR23" s="163">
        <f t="shared" si="17"/>
        <v>0</v>
      </c>
      <c r="AS23" s="163">
        <f t="shared" si="18"/>
        <v>0</v>
      </c>
    </row>
    <row r="24" spans="2:45" ht="15" customHeight="1" x14ac:dyDescent="0.2">
      <c r="B24" s="32"/>
      <c r="C24" s="35" t="s">
        <v>4</v>
      </c>
      <c r="D24" s="36"/>
      <c r="E24" s="35"/>
      <c r="F24" s="33"/>
      <c r="G24" s="35"/>
      <c r="H24" s="58"/>
      <c r="I24" s="32"/>
      <c r="J24" s="33"/>
      <c r="K24" s="33"/>
      <c r="L24" s="66"/>
      <c r="M24" s="62"/>
      <c r="N24" s="17"/>
      <c r="O24" s="16"/>
      <c r="P24" s="18"/>
      <c r="Q24" s="293"/>
      <c r="S24" s="163">
        <f t="shared" si="1"/>
        <v>0</v>
      </c>
      <c r="T24" s="163">
        <f t="shared" si="2"/>
        <v>0</v>
      </c>
      <c r="U24" s="163">
        <f t="shared" si="3"/>
        <v>0</v>
      </c>
      <c r="V24" s="163">
        <f t="shared" si="4"/>
        <v>0</v>
      </c>
      <c r="W24" s="163">
        <f t="shared" si="5"/>
        <v>0</v>
      </c>
      <c r="Y24" s="163">
        <f t="shared" si="6"/>
        <v>0</v>
      </c>
      <c r="Z24" s="163">
        <f t="shared" si="7"/>
        <v>0</v>
      </c>
      <c r="AA24" s="163">
        <f t="shared" si="8"/>
        <v>0</v>
      </c>
      <c r="AB24" s="163">
        <f t="shared" si="9"/>
        <v>0</v>
      </c>
      <c r="AD24" s="163">
        <f t="shared" si="0"/>
        <v>1</v>
      </c>
      <c r="AE24" s="163">
        <f t="shared" si="10"/>
        <v>0</v>
      </c>
      <c r="AF24" s="163">
        <f t="shared" si="11"/>
        <v>0</v>
      </c>
      <c r="AG24" s="163">
        <f t="shared" si="12"/>
        <v>0</v>
      </c>
      <c r="AH24" s="163">
        <f t="shared" si="13"/>
        <v>0</v>
      </c>
      <c r="AI24" s="163">
        <f t="shared" si="14"/>
        <v>0</v>
      </c>
      <c r="AP24" s="163">
        <f t="shared" si="15"/>
        <v>0</v>
      </c>
      <c r="AQ24" s="163">
        <f t="shared" si="16"/>
        <v>0</v>
      </c>
      <c r="AR24" s="163">
        <f t="shared" si="17"/>
        <v>0</v>
      </c>
      <c r="AS24" s="163">
        <f t="shared" si="18"/>
        <v>0</v>
      </c>
    </row>
    <row r="25" spans="2:45" ht="15" customHeight="1" x14ac:dyDescent="0.2">
      <c r="B25" s="34"/>
      <c r="C25" s="35"/>
      <c r="D25" s="36"/>
      <c r="E25" s="35"/>
      <c r="F25" s="33"/>
      <c r="G25" s="35"/>
      <c r="H25" s="58"/>
      <c r="I25" s="32"/>
      <c r="J25" s="33"/>
      <c r="K25" s="33"/>
      <c r="L25" s="66"/>
      <c r="M25" s="62"/>
      <c r="N25" s="17"/>
      <c r="O25" s="16"/>
      <c r="P25" s="18"/>
      <c r="Q25" s="293"/>
      <c r="S25" s="163">
        <f>IF(F25="DL",0,G25)</f>
        <v>0</v>
      </c>
      <c r="T25" s="163">
        <f>IF(F25="DL",0,I25)</f>
        <v>0</v>
      </c>
      <c r="U25" s="163">
        <f>IF(F25="DL",0,J25)</f>
        <v>0</v>
      </c>
      <c r="V25" s="163">
        <f>IF(F25="DL",0,K25)</f>
        <v>0</v>
      </c>
      <c r="W25" s="163">
        <f>IF(F25="DL",0,L25)</f>
        <v>0</v>
      </c>
      <c r="Y25" s="163">
        <f>IF($F25="DL",0,M25)</f>
        <v>0</v>
      </c>
      <c r="Z25" s="163">
        <f>IF($F25="DL",0,N25)</f>
        <v>0</v>
      </c>
      <c r="AA25" s="163">
        <f t="shared" si="8"/>
        <v>0</v>
      </c>
      <c r="AB25" s="163">
        <f t="shared" si="9"/>
        <v>0</v>
      </c>
      <c r="AD25" s="163">
        <f t="shared" si="0"/>
        <v>1</v>
      </c>
      <c r="AE25" s="163">
        <f t="shared" si="10"/>
        <v>0</v>
      </c>
      <c r="AF25" s="163">
        <f t="shared" si="11"/>
        <v>0</v>
      </c>
      <c r="AG25" s="163">
        <f t="shared" si="12"/>
        <v>0</v>
      </c>
      <c r="AH25" s="163">
        <f t="shared" si="13"/>
        <v>0</v>
      </c>
      <c r="AI25" s="163">
        <f t="shared" si="14"/>
        <v>0</v>
      </c>
      <c r="AP25" s="163">
        <f t="shared" si="15"/>
        <v>0</v>
      </c>
      <c r="AQ25" s="163">
        <f t="shared" si="16"/>
        <v>0</v>
      </c>
      <c r="AR25" s="163">
        <f t="shared" si="17"/>
        <v>0</v>
      </c>
      <c r="AS25" s="163">
        <f t="shared" si="18"/>
        <v>0</v>
      </c>
    </row>
    <row r="26" spans="2:45" ht="15" customHeight="1" thickBot="1" x14ac:dyDescent="0.25">
      <c r="B26" s="37">
        <v>13</v>
      </c>
      <c r="C26" s="35"/>
      <c r="D26" s="36"/>
      <c r="E26" s="35"/>
      <c r="F26" s="33"/>
      <c r="G26" s="35"/>
      <c r="H26" s="58"/>
      <c r="I26" s="32"/>
      <c r="J26" s="33"/>
      <c r="K26" s="33"/>
      <c r="L26" s="66"/>
      <c r="M26" s="63" t="str">
        <f t="shared" ref="M26" si="20">IF(I26&lt;&gt;"",I26*14,"")</f>
        <v/>
      </c>
      <c r="N26" s="20" t="str">
        <f t="shared" ref="N26" si="21">IF(AE26&lt;&gt;0,AE26*14,"")</f>
        <v/>
      </c>
      <c r="O26" s="19">
        <f t="shared" ref="O26" si="22">SUM(M26:N26)</f>
        <v>0</v>
      </c>
      <c r="P26" s="21">
        <f>O26</f>
        <v>0</v>
      </c>
      <c r="Q26" s="293"/>
      <c r="S26" s="163">
        <f t="shared" si="1"/>
        <v>0</v>
      </c>
      <c r="T26" s="163">
        <f t="shared" si="2"/>
        <v>0</v>
      </c>
      <c r="U26" s="163">
        <f t="shared" si="3"/>
        <v>0</v>
      </c>
      <c r="V26" s="163">
        <f t="shared" si="4"/>
        <v>0</v>
      </c>
      <c r="W26" s="163">
        <f t="shared" si="5"/>
        <v>0</v>
      </c>
      <c r="Y26" s="163" t="str">
        <f t="shared" si="6"/>
        <v/>
      </c>
      <c r="Z26" s="163" t="str">
        <f t="shared" si="7"/>
        <v/>
      </c>
      <c r="AA26" s="163">
        <f t="shared" si="8"/>
        <v>0</v>
      </c>
      <c r="AB26" s="163">
        <f t="shared" si="9"/>
        <v>0</v>
      </c>
      <c r="AD26" s="163">
        <f t="shared" si="0"/>
        <v>1</v>
      </c>
      <c r="AE26" s="163">
        <f t="shared" si="10"/>
        <v>0</v>
      </c>
      <c r="AF26" s="163">
        <f t="shared" si="11"/>
        <v>0</v>
      </c>
      <c r="AG26" s="163">
        <f t="shared" si="12"/>
        <v>0</v>
      </c>
      <c r="AH26" s="163">
        <f t="shared" si="13"/>
        <v>0</v>
      </c>
      <c r="AI26" s="163">
        <f t="shared" si="14"/>
        <v>0</v>
      </c>
      <c r="AP26" s="163">
        <f t="shared" si="15"/>
        <v>0</v>
      </c>
      <c r="AQ26" s="163">
        <f t="shared" si="16"/>
        <v>0</v>
      </c>
      <c r="AR26" s="163">
        <f t="shared" si="17"/>
        <v>0</v>
      </c>
      <c r="AS26" s="163">
        <f t="shared" si="18"/>
        <v>0</v>
      </c>
    </row>
    <row r="27" spans="2:45" ht="15" customHeight="1" thickBot="1" x14ac:dyDescent="0.25">
      <c r="B27" s="372" t="s">
        <v>91</v>
      </c>
      <c r="C27" s="373"/>
      <c r="D27" s="373"/>
      <c r="E27" s="373"/>
      <c r="F27" s="374"/>
      <c r="G27" s="378">
        <f>SUM(S14:S26)</f>
        <v>0</v>
      </c>
      <c r="H27" s="106"/>
      <c r="I27" s="22">
        <f>SUM(T14:T26)</f>
        <v>0</v>
      </c>
      <c r="J27" s="22">
        <f>SUM(U14:U26)</f>
        <v>0</v>
      </c>
      <c r="K27" s="22">
        <f>SUM(V14:V26)</f>
        <v>0</v>
      </c>
      <c r="L27" s="67">
        <f>SUM(W14:W26)</f>
        <v>0</v>
      </c>
      <c r="M27" s="64">
        <f>Y27</f>
        <v>0</v>
      </c>
      <c r="N27" s="24">
        <f>Z27</f>
        <v>0</v>
      </c>
      <c r="O27" s="24">
        <f>AA27</f>
        <v>0</v>
      </c>
      <c r="P27" s="24">
        <f>AB27</f>
        <v>0</v>
      </c>
      <c r="Q27" s="386"/>
      <c r="S27" s="171">
        <f t="shared" ref="S27:AD27" si="23">SUM(S14:S26)</f>
        <v>0</v>
      </c>
      <c r="T27" s="171">
        <f t="shared" si="23"/>
        <v>0</v>
      </c>
      <c r="U27" s="171">
        <f t="shared" si="23"/>
        <v>0</v>
      </c>
      <c r="V27" s="171">
        <f t="shared" si="23"/>
        <v>0</v>
      </c>
      <c r="W27" s="171">
        <f t="shared" si="23"/>
        <v>0</v>
      </c>
      <c r="X27" s="171"/>
      <c r="Y27" s="171">
        <f>SUM(Y14:Y26)</f>
        <v>0</v>
      </c>
      <c r="Z27" s="171">
        <f>SUM(Z14:Z26)</f>
        <v>0</v>
      </c>
      <c r="AA27" s="171">
        <f>SUM(AA14:AA26)</f>
        <v>0</v>
      </c>
      <c r="AB27" s="171">
        <f>SUM(AB14:AB26)</f>
        <v>0</v>
      </c>
      <c r="AC27" s="171"/>
      <c r="AD27" s="171">
        <f t="shared" si="23"/>
        <v>13</v>
      </c>
      <c r="AE27" s="171">
        <f>SUM(AE14:AE26)</f>
        <v>0</v>
      </c>
      <c r="AF27" s="171">
        <f>SUM(AF14:AF26)</f>
        <v>0</v>
      </c>
      <c r="AG27" s="171">
        <f>SUM(AG14:AG26)</f>
        <v>0</v>
      </c>
      <c r="AH27" s="171">
        <f>SUM(AH14:AH26)</f>
        <v>0</v>
      </c>
      <c r="AI27" s="171">
        <f>SUM(AI14:AI26)</f>
        <v>0</v>
      </c>
      <c r="AJ27" s="171"/>
      <c r="AK27" s="171"/>
      <c r="AL27" s="171"/>
      <c r="AM27" s="171"/>
      <c r="AN27" s="171"/>
      <c r="AO27" s="171"/>
      <c r="AP27" s="171">
        <f>SUM(AP14:AP26)</f>
        <v>0</v>
      </c>
      <c r="AQ27" s="171">
        <f>SUM(AQ14:AQ26)</f>
        <v>0</v>
      </c>
      <c r="AR27" s="171">
        <f>SUM(AR14:AR26)</f>
        <v>0</v>
      </c>
      <c r="AS27" s="171">
        <f>SUM(AS14:AS26)</f>
        <v>0</v>
      </c>
    </row>
    <row r="28" spans="2:45" ht="15" customHeight="1" thickBot="1" x14ac:dyDescent="0.25">
      <c r="B28" s="375"/>
      <c r="C28" s="376"/>
      <c r="D28" s="376"/>
      <c r="E28" s="376"/>
      <c r="F28" s="377"/>
      <c r="G28" s="379"/>
      <c r="H28" s="107"/>
      <c r="I28" s="397">
        <f>SUM(I27:L27)</f>
        <v>0</v>
      </c>
      <c r="J28" s="398"/>
      <c r="K28" s="398"/>
      <c r="L28" s="399"/>
      <c r="M28" s="26"/>
      <c r="N28" s="26"/>
      <c r="O28" s="397">
        <f>SUM(O27:P27)</f>
        <v>0</v>
      </c>
      <c r="P28" s="398"/>
      <c r="Q28" s="387"/>
      <c r="U28" s="171">
        <f>I28</f>
        <v>0</v>
      </c>
      <c r="AD28" s="163">
        <f t="shared" ref="AD28:AD42" si="24">IF(F28="DL",0,1)</f>
        <v>1</v>
      </c>
    </row>
    <row r="29" spans="2:45" ht="15" customHeight="1" thickBot="1" x14ac:dyDescent="0.25">
      <c r="B29" s="394" t="s">
        <v>20</v>
      </c>
      <c r="C29" s="395"/>
      <c r="D29" s="395"/>
      <c r="E29" s="395"/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5"/>
      <c r="Q29" s="388"/>
      <c r="AD29" s="163">
        <f t="shared" si="24"/>
        <v>1</v>
      </c>
    </row>
    <row r="30" spans="2:45" ht="15" customHeight="1" x14ac:dyDescent="0.2">
      <c r="B30" s="244">
        <v>1</v>
      </c>
      <c r="C30" s="245" t="s">
        <v>14</v>
      </c>
      <c r="D30" s="246"/>
      <c r="E30" s="245"/>
      <c r="F30" s="245"/>
      <c r="G30" s="245"/>
      <c r="H30" s="247"/>
      <c r="I30" s="244"/>
      <c r="J30" s="245"/>
      <c r="K30" s="245"/>
      <c r="L30" s="248"/>
      <c r="M30" s="249"/>
      <c r="N30" s="250"/>
      <c r="O30" s="251"/>
      <c r="P30" s="252"/>
      <c r="Q30" s="293"/>
      <c r="S30" s="163">
        <f>IF(F30="DL",0,G30)</f>
        <v>0</v>
      </c>
      <c r="T30" s="163">
        <f>IF(F30="DL",0,I30)</f>
        <v>0</v>
      </c>
      <c r="U30" s="163">
        <f>IF(F30="DL",0,J30)</f>
        <v>0</v>
      </c>
      <c r="V30" s="163">
        <f>IF(F30="DL",0,K30)</f>
        <v>0</v>
      </c>
      <c r="W30" s="163">
        <f>IF(F30="DL",0,L30)</f>
        <v>0</v>
      </c>
      <c r="Y30" s="163">
        <f>IF($F30="DL",0,M30)</f>
        <v>0</v>
      </c>
      <c r="Z30" s="163">
        <f>IF($F30="DL",0,N30)</f>
        <v>0</v>
      </c>
      <c r="AA30" s="163">
        <f>IF($F30="DL",0,O30)</f>
        <v>0</v>
      </c>
      <c r="AB30" s="163">
        <f>IF($F30="DL",0,P30)</f>
        <v>0</v>
      </c>
      <c r="AD30" s="163">
        <f t="shared" si="24"/>
        <v>1</v>
      </c>
      <c r="AE30" s="163">
        <f t="shared" ref="AE30:AE41" si="25">J30+K30+L30</f>
        <v>0</v>
      </c>
      <c r="AF30" s="163">
        <f>$AD30*IF($C30="F",$O30,0)</f>
        <v>0</v>
      </c>
      <c r="AG30" s="163">
        <f>$AD30*IF($C30="C",$O30,0)</f>
        <v>0</v>
      </c>
      <c r="AH30" s="163">
        <f>$AD30*IF($C30="D",$O30,0)</f>
        <v>0</v>
      </c>
      <c r="AI30" s="163">
        <f>$AD30*IF($C30="S",$O30,0)</f>
        <v>0</v>
      </c>
      <c r="AP30" s="163">
        <f>AD30*IF(Q30&lt;&gt;"",O30,0)</f>
        <v>0</v>
      </c>
      <c r="AQ30" s="163">
        <f>IF(F30="DI",O30,0)</f>
        <v>0</v>
      </c>
      <c r="AR30" s="163">
        <f>IF(F30="DO",O30,0)</f>
        <v>0</v>
      </c>
      <c r="AS30" s="163">
        <f>IF(F30="DL",O30,0)</f>
        <v>0</v>
      </c>
    </row>
    <row r="31" spans="2:45" ht="15" customHeight="1" x14ac:dyDescent="0.2">
      <c r="B31" s="253">
        <v>2</v>
      </c>
      <c r="C31" s="254" t="s">
        <v>14</v>
      </c>
      <c r="D31" s="255"/>
      <c r="E31" s="254"/>
      <c r="F31" s="245"/>
      <c r="G31" s="254"/>
      <c r="H31" s="256"/>
      <c r="I31" s="244"/>
      <c r="J31" s="245"/>
      <c r="K31" s="245"/>
      <c r="L31" s="248"/>
      <c r="M31" s="257"/>
      <c r="N31" s="258"/>
      <c r="O31" s="259"/>
      <c r="P31" s="252"/>
      <c r="Q31" s="293"/>
      <c r="S31" s="163">
        <f t="shared" ref="S31:S40" si="26">IF(F31="DL",0,G31)</f>
        <v>0</v>
      </c>
      <c r="T31" s="163">
        <f t="shared" ref="T31:T40" si="27">IF(F31="DL",0,I31)</f>
        <v>0</v>
      </c>
      <c r="U31" s="163">
        <f t="shared" ref="U31:U40" si="28">IF(F31="DL",0,J31)</f>
        <v>0</v>
      </c>
      <c r="V31" s="163">
        <f t="shared" ref="V31:V40" si="29">IF(F31="DL",0,K31)</f>
        <v>0</v>
      </c>
      <c r="W31" s="163">
        <f t="shared" ref="W31:W40" si="30">IF(F31="DL",0,L31)</f>
        <v>0</v>
      </c>
      <c r="Y31" s="163">
        <f t="shared" ref="Y31:Y42" si="31">IF($F31="DL",0,M31)</f>
        <v>0</v>
      </c>
      <c r="Z31" s="163">
        <f t="shared" ref="Z31:Z42" si="32">IF($F31="DL",0,N31)</f>
        <v>0</v>
      </c>
      <c r="AA31" s="163">
        <f t="shared" ref="AA31:AA42" si="33">IF($F31="DL",0,O31)</f>
        <v>0</v>
      </c>
      <c r="AB31" s="163">
        <f t="shared" ref="AB31:AB42" si="34">IF($F31="DL",0,P31)</f>
        <v>0</v>
      </c>
      <c r="AD31" s="163">
        <f t="shared" si="24"/>
        <v>1</v>
      </c>
      <c r="AE31" s="163">
        <f t="shared" si="25"/>
        <v>0</v>
      </c>
      <c r="AF31" s="163">
        <f t="shared" ref="AF31:AF42" si="35">$AD31*IF($C31="F",$O31,0)</f>
        <v>0</v>
      </c>
      <c r="AG31" s="163">
        <f t="shared" ref="AG31:AG42" si="36">$AD31*IF($C31="C",$O31,0)</f>
        <v>0</v>
      </c>
      <c r="AH31" s="163">
        <f t="shared" ref="AH31:AH42" si="37">$AD31*IF($C31="D",$O31,0)</f>
        <v>0</v>
      </c>
      <c r="AI31" s="163">
        <f t="shared" ref="AI31:AI42" si="38">$AD31*IF($C31="S",$O31,0)</f>
        <v>0</v>
      </c>
      <c r="AP31" s="163">
        <f t="shared" ref="AP31:AP42" si="39">AD31*IF(Q31&lt;&gt;"",O31,0)</f>
        <v>0</v>
      </c>
      <c r="AQ31" s="163">
        <f t="shared" ref="AQ31:AQ42" si="40">IF(F31="DI",O31,0)</f>
        <v>0</v>
      </c>
      <c r="AR31" s="163">
        <f t="shared" ref="AR31:AR42" si="41">IF(F31="DO",O31,0)</f>
        <v>0</v>
      </c>
      <c r="AS31" s="163">
        <f t="shared" ref="AS31:AS42" si="42">IF(F31="DL",O31,0)</f>
        <v>0</v>
      </c>
    </row>
    <row r="32" spans="2:45" ht="15" customHeight="1" x14ac:dyDescent="0.2">
      <c r="B32" s="253">
        <v>3</v>
      </c>
      <c r="C32" s="254" t="s">
        <v>14</v>
      </c>
      <c r="D32" s="255"/>
      <c r="E32" s="254"/>
      <c r="F32" s="245"/>
      <c r="G32" s="254"/>
      <c r="H32" s="256"/>
      <c r="I32" s="244"/>
      <c r="J32" s="245"/>
      <c r="K32" s="245"/>
      <c r="L32" s="248"/>
      <c r="M32" s="257"/>
      <c r="N32" s="258"/>
      <c r="O32" s="259"/>
      <c r="P32" s="252"/>
      <c r="Q32" s="293"/>
      <c r="S32" s="163">
        <f t="shared" si="26"/>
        <v>0</v>
      </c>
      <c r="T32" s="163">
        <f t="shared" si="27"/>
        <v>0</v>
      </c>
      <c r="U32" s="163">
        <f t="shared" si="28"/>
        <v>0</v>
      </c>
      <c r="V32" s="163">
        <f t="shared" si="29"/>
        <v>0</v>
      </c>
      <c r="W32" s="163">
        <f t="shared" si="30"/>
        <v>0</v>
      </c>
      <c r="Y32" s="163">
        <f t="shared" si="31"/>
        <v>0</v>
      </c>
      <c r="Z32" s="163">
        <f t="shared" si="32"/>
        <v>0</v>
      </c>
      <c r="AA32" s="163">
        <f t="shared" si="33"/>
        <v>0</v>
      </c>
      <c r="AB32" s="163">
        <f t="shared" si="34"/>
        <v>0</v>
      </c>
      <c r="AD32" s="163">
        <f t="shared" si="24"/>
        <v>1</v>
      </c>
      <c r="AE32" s="163">
        <f t="shared" si="25"/>
        <v>0</v>
      </c>
      <c r="AF32" s="163">
        <f t="shared" si="35"/>
        <v>0</v>
      </c>
      <c r="AG32" s="163">
        <f t="shared" si="36"/>
        <v>0</v>
      </c>
      <c r="AH32" s="163">
        <f t="shared" si="37"/>
        <v>0</v>
      </c>
      <c r="AI32" s="163">
        <f t="shared" si="38"/>
        <v>0</v>
      </c>
      <c r="AP32" s="163">
        <f t="shared" si="39"/>
        <v>0</v>
      </c>
      <c r="AQ32" s="163">
        <f t="shared" si="40"/>
        <v>0</v>
      </c>
      <c r="AR32" s="163">
        <f t="shared" si="41"/>
        <v>0</v>
      </c>
      <c r="AS32" s="163">
        <f t="shared" si="42"/>
        <v>0</v>
      </c>
    </row>
    <row r="33" spans="2:45" ht="15" customHeight="1" x14ac:dyDescent="0.2">
      <c r="B33" s="253">
        <v>4</v>
      </c>
      <c r="C33" s="254" t="s">
        <v>14</v>
      </c>
      <c r="D33" s="255"/>
      <c r="E33" s="254"/>
      <c r="F33" s="245"/>
      <c r="G33" s="254"/>
      <c r="H33" s="256"/>
      <c r="I33" s="244"/>
      <c r="J33" s="245"/>
      <c r="K33" s="245"/>
      <c r="L33" s="248"/>
      <c r="M33" s="257"/>
      <c r="N33" s="258"/>
      <c r="O33" s="259"/>
      <c r="P33" s="252"/>
      <c r="Q33" s="293"/>
      <c r="S33" s="163">
        <f t="shared" si="26"/>
        <v>0</v>
      </c>
      <c r="T33" s="163">
        <f t="shared" si="27"/>
        <v>0</v>
      </c>
      <c r="U33" s="163">
        <f t="shared" si="28"/>
        <v>0</v>
      </c>
      <c r="V33" s="163">
        <f t="shared" si="29"/>
        <v>0</v>
      </c>
      <c r="W33" s="163">
        <f t="shared" si="30"/>
        <v>0</v>
      </c>
      <c r="Y33" s="163">
        <f t="shared" si="31"/>
        <v>0</v>
      </c>
      <c r="Z33" s="163">
        <f t="shared" si="32"/>
        <v>0</v>
      </c>
      <c r="AA33" s="163">
        <f t="shared" si="33"/>
        <v>0</v>
      </c>
      <c r="AB33" s="163">
        <f t="shared" si="34"/>
        <v>0</v>
      </c>
      <c r="AD33" s="163">
        <f t="shared" si="24"/>
        <v>1</v>
      </c>
      <c r="AE33" s="163">
        <f t="shared" si="25"/>
        <v>0</v>
      </c>
      <c r="AF33" s="163">
        <f t="shared" si="35"/>
        <v>0</v>
      </c>
      <c r="AG33" s="163">
        <f t="shared" si="36"/>
        <v>0</v>
      </c>
      <c r="AH33" s="163">
        <f t="shared" si="37"/>
        <v>0</v>
      </c>
      <c r="AI33" s="163">
        <f t="shared" si="38"/>
        <v>0</v>
      </c>
      <c r="AP33" s="163">
        <f t="shared" si="39"/>
        <v>0</v>
      </c>
      <c r="AQ33" s="163">
        <f t="shared" si="40"/>
        <v>0</v>
      </c>
      <c r="AR33" s="163">
        <f t="shared" si="41"/>
        <v>0</v>
      </c>
      <c r="AS33" s="163">
        <f t="shared" si="42"/>
        <v>0</v>
      </c>
    </row>
    <row r="34" spans="2:45" ht="15" customHeight="1" x14ac:dyDescent="0.2">
      <c r="B34" s="253">
        <v>5</v>
      </c>
      <c r="C34" s="254" t="s">
        <v>30</v>
      </c>
      <c r="D34" s="255"/>
      <c r="E34" s="254"/>
      <c r="F34" s="245"/>
      <c r="G34" s="254"/>
      <c r="H34" s="256"/>
      <c r="I34" s="244"/>
      <c r="J34" s="245"/>
      <c r="K34" s="245"/>
      <c r="L34" s="248"/>
      <c r="M34" s="257"/>
      <c r="N34" s="258"/>
      <c r="O34" s="259"/>
      <c r="P34" s="252"/>
      <c r="Q34" s="40"/>
      <c r="S34" s="163">
        <f t="shared" si="26"/>
        <v>0</v>
      </c>
      <c r="T34" s="163">
        <f t="shared" si="27"/>
        <v>0</v>
      </c>
      <c r="U34" s="163">
        <f t="shared" si="28"/>
        <v>0</v>
      </c>
      <c r="V34" s="163">
        <f t="shared" si="29"/>
        <v>0</v>
      </c>
      <c r="W34" s="163">
        <f t="shared" si="30"/>
        <v>0</v>
      </c>
      <c r="Y34" s="163">
        <f t="shared" si="31"/>
        <v>0</v>
      </c>
      <c r="Z34" s="163">
        <f t="shared" si="32"/>
        <v>0</v>
      </c>
      <c r="AA34" s="163">
        <f t="shared" si="33"/>
        <v>0</v>
      </c>
      <c r="AB34" s="163">
        <f t="shared" si="34"/>
        <v>0</v>
      </c>
      <c r="AD34" s="163">
        <f t="shared" si="24"/>
        <v>1</v>
      </c>
      <c r="AE34" s="163">
        <f t="shared" si="25"/>
        <v>0</v>
      </c>
      <c r="AF34" s="163">
        <f t="shared" si="35"/>
        <v>0</v>
      </c>
      <c r="AG34" s="163">
        <f t="shared" si="36"/>
        <v>0</v>
      </c>
      <c r="AH34" s="163">
        <f t="shared" si="37"/>
        <v>0</v>
      </c>
      <c r="AI34" s="163">
        <f t="shared" si="38"/>
        <v>0</v>
      </c>
      <c r="AP34" s="163">
        <f t="shared" si="39"/>
        <v>0</v>
      </c>
      <c r="AQ34" s="163">
        <f t="shared" si="40"/>
        <v>0</v>
      </c>
      <c r="AR34" s="163">
        <f t="shared" si="41"/>
        <v>0</v>
      </c>
      <c r="AS34" s="163">
        <f t="shared" si="42"/>
        <v>0</v>
      </c>
    </row>
    <row r="35" spans="2:45" ht="15" customHeight="1" x14ac:dyDescent="0.2">
      <c r="B35" s="253">
        <v>6</v>
      </c>
      <c r="C35" s="254" t="s">
        <v>30</v>
      </c>
      <c r="D35" s="255"/>
      <c r="E35" s="254"/>
      <c r="F35" s="245"/>
      <c r="G35" s="254"/>
      <c r="H35" s="256"/>
      <c r="I35" s="244"/>
      <c r="J35" s="245"/>
      <c r="K35" s="245"/>
      <c r="L35" s="248"/>
      <c r="M35" s="257"/>
      <c r="N35" s="258"/>
      <c r="O35" s="259"/>
      <c r="P35" s="252"/>
      <c r="Q35" s="40"/>
      <c r="S35" s="163">
        <f>IF(F35="DL",0,G35)</f>
        <v>0</v>
      </c>
      <c r="T35" s="163">
        <f>IF(F35="DL",0,I35)</f>
        <v>0</v>
      </c>
      <c r="U35" s="163">
        <f>IF(F35="DL",0,J35)</f>
        <v>0</v>
      </c>
      <c r="V35" s="163">
        <f>IF(F35="DL",0,K35)</f>
        <v>0</v>
      </c>
      <c r="W35" s="163">
        <f>IF(F35="DL",0,L35)</f>
        <v>0</v>
      </c>
      <c r="Y35" s="163">
        <f t="shared" ref="Y35:AB36" si="43">IF($F35="DL",0,M35)</f>
        <v>0</v>
      </c>
      <c r="Z35" s="163">
        <f t="shared" si="43"/>
        <v>0</v>
      </c>
      <c r="AA35" s="163">
        <f t="shared" si="43"/>
        <v>0</v>
      </c>
      <c r="AB35" s="163">
        <f t="shared" si="43"/>
        <v>0</v>
      </c>
      <c r="AD35" s="163">
        <f>IF(F35="DL",0,1)</f>
        <v>1</v>
      </c>
      <c r="AE35" s="163">
        <f>J35+K35+L35</f>
        <v>0</v>
      </c>
      <c r="AF35" s="163">
        <f t="shared" si="35"/>
        <v>0</v>
      </c>
      <c r="AG35" s="163">
        <f t="shared" si="36"/>
        <v>0</v>
      </c>
      <c r="AH35" s="163">
        <f t="shared" si="37"/>
        <v>0</v>
      </c>
      <c r="AI35" s="163">
        <f t="shared" si="38"/>
        <v>0</v>
      </c>
      <c r="AP35" s="163">
        <f>AD35*IF(Q35&lt;&gt;"",O35,0)</f>
        <v>0</v>
      </c>
      <c r="AQ35" s="163">
        <f>IF(F35="DI",O35,0)</f>
        <v>0</v>
      </c>
      <c r="AR35" s="163">
        <f>IF(F35="DO",O35,0)</f>
        <v>0</v>
      </c>
      <c r="AS35" s="163">
        <f>IF(F35="DL",O35,0)</f>
        <v>0</v>
      </c>
    </row>
    <row r="36" spans="2:45" ht="15" customHeight="1" x14ac:dyDescent="0.2">
      <c r="B36" s="253">
        <v>7</v>
      </c>
      <c r="C36" s="254" t="s">
        <v>4</v>
      </c>
      <c r="D36" s="255"/>
      <c r="E36" s="254"/>
      <c r="F36" s="245"/>
      <c r="G36" s="254"/>
      <c r="H36" s="256"/>
      <c r="I36" s="244"/>
      <c r="J36" s="245"/>
      <c r="K36" s="245"/>
      <c r="L36" s="248"/>
      <c r="M36" s="257"/>
      <c r="N36" s="258"/>
      <c r="O36" s="259"/>
      <c r="P36" s="252"/>
      <c r="Q36" s="40"/>
      <c r="S36" s="163">
        <f>IF(F36="DL",0,G36)</f>
        <v>0</v>
      </c>
      <c r="T36" s="163">
        <f>IF(F36="DL",0,I36)</f>
        <v>0</v>
      </c>
      <c r="U36" s="163">
        <f>IF(F36="DL",0,J36)</f>
        <v>0</v>
      </c>
      <c r="V36" s="163">
        <f>IF(F36="DL",0,K36)</f>
        <v>0</v>
      </c>
      <c r="W36" s="163">
        <f>IF(F36="DL",0,L36)</f>
        <v>0</v>
      </c>
      <c r="Y36" s="163">
        <f t="shared" si="43"/>
        <v>0</v>
      </c>
      <c r="Z36" s="163">
        <f t="shared" si="43"/>
        <v>0</v>
      </c>
      <c r="AA36" s="163">
        <f t="shared" si="43"/>
        <v>0</v>
      </c>
      <c r="AB36" s="163">
        <f t="shared" si="43"/>
        <v>0</v>
      </c>
      <c r="AD36" s="163">
        <f>IF(F36="DL",0,1)</f>
        <v>1</v>
      </c>
      <c r="AE36" s="163">
        <f>J36+K36+L36</f>
        <v>0</v>
      </c>
      <c r="AF36" s="163">
        <f t="shared" si="35"/>
        <v>0</v>
      </c>
      <c r="AG36" s="163">
        <f t="shared" si="36"/>
        <v>0</v>
      </c>
      <c r="AH36" s="163">
        <f t="shared" si="37"/>
        <v>0</v>
      </c>
      <c r="AI36" s="163">
        <f t="shared" si="38"/>
        <v>0</v>
      </c>
      <c r="AP36" s="163">
        <f>AD36*IF(Q36&lt;&gt;"",O36,0)</f>
        <v>0</v>
      </c>
      <c r="AQ36" s="163">
        <f>IF(F36="DI",O36,0)</f>
        <v>0</v>
      </c>
      <c r="AR36" s="163">
        <f>IF(F36="DO",O36,0)</f>
        <v>0</v>
      </c>
      <c r="AS36" s="163">
        <f>IF(F36="DL",O36,0)</f>
        <v>0</v>
      </c>
    </row>
    <row r="37" spans="2:45" ht="15" customHeight="1" x14ac:dyDescent="0.2">
      <c r="B37" s="253">
        <v>8</v>
      </c>
      <c r="C37" s="254" t="s">
        <v>4</v>
      </c>
      <c r="D37" s="255"/>
      <c r="E37" s="254"/>
      <c r="F37" s="245"/>
      <c r="G37" s="254"/>
      <c r="H37" s="256"/>
      <c r="I37" s="244"/>
      <c r="J37" s="245"/>
      <c r="K37" s="245"/>
      <c r="L37" s="248"/>
      <c r="M37" s="257"/>
      <c r="N37" s="258"/>
      <c r="O37" s="259"/>
      <c r="P37" s="252"/>
      <c r="Q37" s="40"/>
      <c r="S37" s="163">
        <f t="shared" si="26"/>
        <v>0</v>
      </c>
      <c r="T37" s="163">
        <f t="shared" si="27"/>
        <v>0</v>
      </c>
      <c r="U37" s="163">
        <f t="shared" si="28"/>
        <v>0</v>
      </c>
      <c r="V37" s="163">
        <f t="shared" si="29"/>
        <v>0</v>
      </c>
      <c r="W37" s="163">
        <f t="shared" si="30"/>
        <v>0</v>
      </c>
      <c r="Y37" s="163">
        <f t="shared" si="31"/>
        <v>0</v>
      </c>
      <c r="Z37" s="163">
        <f t="shared" si="32"/>
        <v>0</v>
      </c>
      <c r="AA37" s="163">
        <f t="shared" si="33"/>
        <v>0</v>
      </c>
      <c r="AB37" s="163">
        <f t="shared" si="34"/>
        <v>0</v>
      </c>
      <c r="AD37" s="163">
        <f t="shared" si="24"/>
        <v>1</v>
      </c>
      <c r="AE37" s="163">
        <f t="shared" si="25"/>
        <v>0</v>
      </c>
      <c r="AF37" s="163">
        <f t="shared" si="35"/>
        <v>0</v>
      </c>
      <c r="AG37" s="163">
        <f t="shared" si="36"/>
        <v>0</v>
      </c>
      <c r="AH37" s="163">
        <f t="shared" si="37"/>
        <v>0</v>
      </c>
      <c r="AI37" s="163">
        <f t="shared" si="38"/>
        <v>0</v>
      </c>
      <c r="AP37" s="163">
        <f t="shared" si="39"/>
        <v>0</v>
      </c>
      <c r="AQ37" s="163">
        <f t="shared" si="40"/>
        <v>0</v>
      </c>
      <c r="AR37" s="163">
        <f t="shared" si="41"/>
        <v>0</v>
      </c>
      <c r="AS37" s="163">
        <f t="shared" si="42"/>
        <v>0</v>
      </c>
    </row>
    <row r="38" spans="2:45" ht="15" customHeight="1" x14ac:dyDescent="0.2">
      <c r="B38" s="253">
        <v>9</v>
      </c>
      <c r="C38" s="254" t="s">
        <v>4</v>
      </c>
      <c r="D38" s="255"/>
      <c r="E38" s="254"/>
      <c r="F38" s="245"/>
      <c r="G38" s="254"/>
      <c r="H38" s="256"/>
      <c r="I38" s="244"/>
      <c r="J38" s="245"/>
      <c r="K38" s="245"/>
      <c r="L38" s="248"/>
      <c r="M38" s="257"/>
      <c r="N38" s="258"/>
      <c r="O38" s="259"/>
      <c r="P38" s="252"/>
      <c r="Q38" s="40"/>
      <c r="S38" s="163">
        <f t="shared" si="26"/>
        <v>0</v>
      </c>
      <c r="T38" s="163">
        <f t="shared" si="27"/>
        <v>0</v>
      </c>
      <c r="U38" s="163">
        <f t="shared" si="28"/>
        <v>0</v>
      </c>
      <c r="V38" s="163">
        <f t="shared" si="29"/>
        <v>0</v>
      </c>
      <c r="W38" s="163">
        <f t="shared" si="30"/>
        <v>0</v>
      </c>
      <c r="Y38" s="163">
        <f t="shared" si="31"/>
        <v>0</v>
      </c>
      <c r="Z38" s="163">
        <f t="shared" si="32"/>
        <v>0</v>
      </c>
      <c r="AA38" s="163">
        <f t="shared" si="33"/>
        <v>0</v>
      </c>
      <c r="AB38" s="163">
        <f t="shared" si="34"/>
        <v>0</v>
      </c>
      <c r="AD38" s="163">
        <f t="shared" si="24"/>
        <v>1</v>
      </c>
      <c r="AE38" s="163">
        <f t="shared" si="25"/>
        <v>0</v>
      </c>
      <c r="AF38" s="163">
        <f t="shared" si="35"/>
        <v>0</v>
      </c>
      <c r="AG38" s="163">
        <f t="shared" si="36"/>
        <v>0</v>
      </c>
      <c r="AH38" s="163">
        <f t="shared" si="37"/>
        <v>0</v>
      </c>
      <c r="AI38" s="163">
        <f t="shared" si="38"/>
        <v>0</v>
      </c>
      <c r="AP38" s="163">
        <f t="shared" si="39"/>
        <v>0</v>
      </c>
      <c r="AQ38" s="163">
        <f t="shared" si="40"/>
        <v>0</v>
      </c>
      <c r="AR38" s="163">
        <f t="shared" si="41"/>
        <v>0</v>
      </c>
      <c r="AS38" s="163">
        <f t="shared" si="42"/>
        <v>0</v>
      </c>
    </row>
    <row r="39" spans="2:45" ht="15" customHeight="1" x14ac:dyDescent="0.2">
      <c r="B39" s="34">
        <v>10</v>
      </c>
      <c r="C39" s="175" t="s">
        <v>4</v>
      </c>
      <c r="D39" s="277"/>
      <c r="E39" s="175"/>
      <c r="F39" s="35"/>
      <c r="G39" s="35"/>
      <c r="H39" s="58"/>
      <c r="I39" s="32"/>
      <c r="J39" s="33"/>
      <c r="K39" s="33"/>
      <c r="L39" s="66"/>
      <c r="M39" s="62"/>
      <c r="N39" s="17"/>
      <c r="O39" s="16"/>
      <c r="P39" s="260"/>
      <c r="Q39" s="40"/>
      <c r="S39" s="163">
        <f t="shared" si="26"/>
        <v>0</v>
      </c>
      <c r="T39" s="163">
        <f t="shared" si="27"/>
        <v>0</v>
      </c>
      <c r="U39" s="163">
        <f t="shared" si="28"/>
        <v>0</v>
      </c>
      <c r="V39" s="163">
        <f t="shared" si="29"/>
        <v>0</v>
      </c>
      <c r="W39" s="163">
        <f t="shared" si="30"/>
        <v>0</v>
      </c>
      <c r="Y39" s="163">
        <f t="shared" si="31"/>
        <v>0</v>
      </c>
      <c r="Z39" s="163">
        <f t="shared" si="32"/>
        <v>0</v>
      </c>
      <c r="AA39" s="163">
        <f t="shared" si="33"/>
        <v>0</v>
      </c>
      <c r="AB39" s="163">
        <f t="shared" si="34"/>
        <v>0</v>
      </c>
      <c r="AD39" s="163">
        <f t="shared" si="24"/>
        <v>1</v>
      </c>
      <c r="AE39" s="163">
        <f t="shared" si="25"/>
        <v>0</v>
      </c>
      <c r="AF39" s="163">
        <f t="shared" si="35"/>
        <v>0</v>
      </c>
      <c r="AG39" s="163">
        <f t="shared" si="36"/>
        <v>0</v>
      </c>
      <c r="AH39" s="163">
        <f t="shared" si="37"/>
        <v>0</v>
      </c>
      <c r="AI39" s="163">
        <f t="shared" si="38"/>
        <v>0</v>
      </c>
      <c r="AP39" s="163">
        <f t="shared" si="39"/>
        <v>0</v>
      </c>
      <c r="AQ39" s="163">
        <f t="shared" si="40"/>
        <v>0</v>
      </c>
      <c r="AR39" s="163">
        <f t="shared" si="41"/>
        <v>0</v>
      </c>
      <c r="AS39" s="163">
        <f t="shared" si="42"/>
        <v>0</v>
      </c>
    </row>
    <row r="40" spans="2:45" ht="15" customHeight="1" x14ac:dyDescent="0.2">
      <c r="B40" s="34">
        <v>11</v>
      </c>
      <c r="C40" s="35" t="s">
        <v>4</v>
      </c>
      <c r="D40" s="36"/>
      <c r="E40" s="175"/>
      <c r="F40" s="35"/>
      <c r="G40" s="35"/>
      <c r="H40" s="58"/>
      <c r="I40" s="32"/>
      <c r="J40" s="33"/>
      <c r="K40" s="33"/>
      <c r="L40" s="66"/>
      <c r="M40" s="62"/>
      <c r="N40" s="17"/>
      <c r="O40" s="16"/>
      <c r="P40" s="260"/>
      <c r="Q40" s="40"/>
      <c r="S40" s="163">
        <f t="shared" si="26"/>
        <v>0</v>
      </c>
      <c r="T40" s="163">
        <f t="shared" si="27"/>
        <v>0</v>
      </c>
      <c r="U40" s="163">
        <f t="shared" si="28"/>
        <v>0</v>
      </c>
      <c r="V40" s="163">
        <f t="shared" si="29"/>
        <v>0</v>
      </c>
      <c r="W40" s="163">
        <f t="shared" si="30"/>
        <v>0</v>
      </c>
      <c r="Y40" s="163">
        <f t="shared" si="31"/>
        <v>0</v>
      </c>
      <c r="Z40" s="163">
        <f t="shared" si="32"/>
        <v>0</v>
      </c>
      <c r="AA40" s="163">
        <f t="shared" si="33"/>
        <v>0</v>
      </c>
      <c r="AB40" s="163">
        <f t="shared" si="34"/>
        <v>0</v>
      </c>
      <c r="AD40" s="163">
        <f t="shared" si="24"/>
        <v>1</v>
      </c>
      <c r="AE40" s="163">
        <f t="shared" si="25"/>
        <v>0</v>
      </c>
      <c r="AF40" s="163">
        <f t="shared" si="35"/>
        <v>0</v>
      </c>
      <c r="AG40" s="163">
        <f t="shared" si="36"/>
        <v>0</v>
      </c>
      <c r="AH40" s="163">
        <f t="shared" si="37"/>
        <v>0</v>
      </c>
      <c r="AI40" s="163">
        <f t="shared" si="38"/>
        <v>0</v>
      </c>
      <c r="AP40" s="163">
        <f t="shared" si="39"/>
        <v>0</v>
      </c>
      <c r="AQ40" s="163">
        <f t="shared" si="40"/>
        <v>0</v>
      </c>
      <c r="AR40" s="163">
        <f t="shared" si="41"/>
        <v>0</v>
      </c>
      <c r="AS40" s="163">
        <f t="shared" si="42"/>
        <v>0</v>
      </c>
    </row>
    <row r="41" spans="2:45" ht="15" customHeight="1" x14ac:dyDescent="0.2">
      <c r="B41" s="34">
        <v>12</v>
      </c>
      <c r="C41" s="35"/>
      <c r="D41" s="36"/>
      <c r="E41" s="35"/>
      <c r="F41" s="35"/>
      <c r="G41" s="35"/>
      <c r="H41" s="58"/>
      <c r="I41" s="32"/>
      <c r="J41" s="33"/>
      <c r="K41" s="33"/>
      <c r="L41" s="66"/>
      <c r="M41" s="62" t="str">
        <f>IF(I41&lt;&gt;"",I41*14,"")</f>
        <v/>
      </c>
      <c r="N41" s="17" t="str">
        <f>IF(AE41&lt;&gt;0,AE41*14,"")</f>
        <v/>
      </c>
      <c r="O41" s="16">
        <f>SUM(M41:N41)</f>
        <v>0</v>
      </c>
      <c r="P41" s="260">
        <f t="shared" ref="P41" si="44">G41*25-O41</f>
        <v>0</v>
      </c>
      <c r="Q41" s="40"/>
      <c r="S41" s="163">
        <f>IF(F41="DL",0,G41)</f>
        <v>0</v>
      </c>
      <c r="T41" s="163">
        <f>IF(F41="DL",0,I41)</f>
        <v>0</v>
      </c>
      <c r="U41" s="163">
        <f>IF(F41="DL",0,J41)</f>
        <v>0</v>
      </c>
      <c r="V41" s="163">
        <f>IF(F41="DL",0,K41)</f>
        <v>0</v>
      </c>
      <c r="W41" s="163">
        <f>IF(F41="DL",0,L41)</f>
        <v>0</v>
      </c>
      <c r="Y41" s="163" t="str">
        <f t="shared" si="31"/>
        <v/>
      </c>
      <c r="Z41" s="163" t="str">
        <f t="shared" si="32"/>
        <v/>
      </c>
      <c r="AA41" s="163">
        <f t="shared" si="33"/>
        <v>0</v>
      </c>
      <c r="AB41" s="163">
        <f t="shared" si="34"/>
        <v>0</v>
      </c>
      <c r="AD41" s="163">
        <f t="shared" si="24"/>
        <v>1</v>
      </c>
      <c r="AE41" s="163">
        <f t="shared" si="25"/>
        <v>0</v>
      </c>
      <c r="AF41" s="163">
        <f t="shared" si="35"/>
        <v>0</v>
      </c>
      <c r="AG41" s="163">
        <f t="shared" si="36"/>
        <v>0</v>
      </c>
      <c r="AH41" s="163">
        <f t="shared" si="37"/>
        <v>0</v>
      </c>
      <c r="AI41" s="163">
        <f t="shared" si="38"/>
        <v>0</v>
      </c>
      <c r="AP41" s="163">
        <f t="shared" si="39"/>
        <v>0</v>
      </c>
      <c r="AQ41" s="163">
        <f t="shared" si="40"/>
        <v>0</v>
      </c>
      <c r="AR41" s="163">
        <f t="shared" si="41"/>
        <v>0</v>
      </c>
      <c r="AS41" s="163">
        <f t="shared" si="42"/>
        <v>0</v>
      </c>
    </row>
    <row r="42" spans="2:45" ht="15" customHeight="1" thickBot="1" x14ac:dyDescent="0.25">
      <c r="B42" s="34">
        <v>13</v>
      </c>
      <c r="C42" s="38"/>
      <c r="D42" s="39"/>
      <c r="E42" s="38"/>
      <c r="F42" s="38"/>
      <c r="G42" s="38"/>
      <c r="H42" s="59"/>
      <c r="I42" s="31"/>
      <c r="J42" s="68"/>
      <c r="K42" s="68"/>
      <c r="L42" s="69"/>
      <c r="M42" s="63"/>
      <c r="N42" s="144"/>
      <c r="O42" s="19"/>
      <c r="P42" s="21"/>
      <c r="Q42" s="40"/>
      <c r="S42" s="163">
        <f>IF(F42="DL",0,G42)</f>
        <v>0</v>
      </c>
      <c r="T42" s="163">
        <f>IF(F42="DL",0,I42)</f>
        <v>0</v>
      </c>
      <c r="U42" s="163">
        <f>IF(F42="DL",0,J42)</f>
        <v>0</v>
      </c>
      <c r="V42" s="163">
        <f>IF(F42="DL",0,K42)</f>
        <v>0</v>
      </c>
      <c r="W42" s="163">
        <f>IF(F42="DL",0,L42)</f>
        <v>0</v>
      </c>
      <c r="Y42" s="163">
        <f t="shared" si="31"/>
        <v>0</v>
      </c>
      <c r="Z42" s="163">
        <f t="shared" si="32"/>
        <v>0</v>
      </c>
      <c r="AA42" s="163">
        <f t="shared" si="33"/>
        <v>0</v>
      </c>
      <c r="AB42" s="163">
        <f t="shared" si="34"/>
        <v>0</v>
      </c>
      <c r="AD42" s="163">
        <f t="shared" si="24"/>
        <v>1</v>
      </c>
      <c r="AE42" s="163">
        <f>J42+K42+L42</f>
        <v>0</v>
      </c>
      <c r="AF42" s="163">
        <f t="shared" si="35"/>
        <v>0</v>
      </c>
      <c r="AG42" s="163">
        <f t="shared" si="36"/>
        <v>0</v>
      </c>
      <c r="AH42" s="163">
        <f t="shared" si="37"/>
        <v>0</v>
      </c>
      <c r="AI42" s="163">
        <f t="shared" si="38"/>
        <v>0</v>
      </c>
      <c r="AP42" s="163">
        <f t="shared" si="39"/>
        <v>0</v>
      </c>
      <c r="AQ42" s="163">
        <f t="shared" si="40"/>
        <v>0</v>
      </c>
      <c r="AR42" s="163">
        <f t="shared" si="41"/>
        <v>0</v>
      </c>
      <c r="AS42" s="163">
        <f t="shared" si="42"/>
        <v>0</v>
      </c>
    </row>
    <row r="43" spans="2:45" ht="15" customHeight="1" thickBot="1" x14ac:dyDescent="0.25">
      <c r="B43" s="372" t="s">
        <v>91</v>
      </c>
      <c r="C43" s="373"/>
      <c r="D43" s="373"/>
      <c r="E43" s="373"/>
      <c r="F43" s="374"/>
      <c r="G43" s="378">
        <f>SUM(S30:S42)</f>
        <v>0</v>
      </c>
      <c r="H43" s="108"/>
      <c r="I43" s="22">
        <f>SUM(T30:T42)</f>
        <v>0</v>
      </c>
      <c r="J43" s="22">
        <f>SUM(U30:U42)</f>
        <v>0</v>
      </c>
      <c r="K43" s="22">
        <f>SUM(V30:V42)</f>
        <v>0</v>
      </c>
      <c r="L43" s="23">
        <f>SUM(W30:W42)</f>
        <v>0</v>
      </c>
      <c r="M43" s="24">
        <f>Y43</f>
        <v>0</v>
      </c>
      <c r="N43" s="24">
        <f>Z43</f>
        <v>0</v>
      </c>
      <c r="O43" s="24">
        <f>AA43</f>
        <v>0</v>
      </c>
      <c r="P43" s="24">
        <f>AB43</f>
        <v>0</v>
      </c>
      <c r="Q43" s="389"/>
      <c r="S43" s="171">
        <f t="shared" ref="S43:AD43" si="45">SUM(S30:S42)</f>
        <v>0</v>
      </c>
      <c r="T43" s="171">
        <f t="shared" si="45"/>
        <v>0</v>
      </c>
      <c r="U43" s="171">
        <f t="shared" si="45"/>
        <v>0</v>
      </c>
      <c r="V43" s="171">
        <f t="shared" si="45"/>
        <v>0</v>
      </c>
      <c r="W43" s="171">
        <f t="shared" si="45"/>
        <v>0</v>
      </c>
      <c r="X43" s="171"/>
      <c r="Y43" s="171">
        <f t="shared" si="45"/>
        <v>0</v>
      </c>
      <c r="Z43" s="171">
        <f t="shared" si="45"/>
        <v>0</v>
      </c>
      <c r="AA43" s="171">
        <f t="shared" si="45"/>
        <v>0</v>
      </c>
      <c r="AB43" s="171">
        <f t="shared" si="45"/>
        <v>0</v>
      </c>
      <c r="AC43" s="171"/>
      <c r="AD43" s="171">
        <f t="shared" si="45"/>
        <v>13</v>
      </c>
      <c r="AE43" s="171">
        <f>SUM(AE30:AE42)</f>
        <v>0</v>
      </c>
      <c r="AF43" s="171">
        <f>SUM(AF30:AF42)</f>
        <v>0</v>
      </c>
      <c r="AG43" s="171">
        <f>SUM(AG30:AG42)</f>
        <v>0</v>
      </c>
      <c r="AH43" s="171">
        <f>SUM(AH30:AH42)</f>
        <v>0</v>
      </c>
      <c r="AI43" s="171">
        <f>SUM(AI30:AI42)</f>
        <v>0</v>
      </c>
      <c r="AJ43" s="171"/>
      <c r="AK43" s="171"/>
      <c r="AL43" s="171"/>
      <c r="AM43" s="171"/>
      <c r="AN43" s="171"/>
      <c r="AO43" s="171"/>
      <c r="AP43" s="171">
        <f>SUM(AP30:AP42)</f>
        <v>0</v>
      </c>
      <c r="AQ43" s="171">
        <f>SUM(AQ30:AQ42)</f>
        <v>0</v>
      </c>
      <c r="AR43" s="171">
        <f>SUM(AR30:AR42)</f>
        <v>0</v>
      </c>
      <c r="AS43" s="171">
        <f>SUM(AS30:AS42)</f>
        <v>0</v>
      </c>
    </row>
    <row r="44" spans="2:45" ht="15" customHeight="1" thickBot="1" x14ac:dyDescent="0.25">
      <c r="B44" s="375"/>
      <c r="C44" s="376"/>
      <c r="D44" s="376"/>
      <c r="E44" s="376"/>
      <c r="F44" s="377"/>
      <c r="G44" s="379"/>
      <c r="H44" s="107"/>
      <c r="I44" s="397">
        <f>SUM(I43:L43)</f>
        <v>0</v>
      </c>
      <c r="J44" s="398"/>
      <c r="K44" s="398"/>
      <c r="L44" s="399"/>
      <c r="M44" s="26"/>
      <c r="N44" s="26"/>
      <c r="O44" s="397">
        <f>SUM(O43:P43)</f>
        <v>0</v>
      </c>
      <c r="P44" s="398"/>
      <c r="Q44" s="390"/>
      <c r="U44" s="171">
        <f>I44</f>
        <v>0</v>
      </c>
    </row>
    <row r="45" spans="2:45" ht="15" customHeight="1" thickBot="1" x14ac:dyDescent="0.25">
      <c r="B45" s="372" t="s">
        <v>92</v>
      </c>
      <c r="C45" s="373"/>
      <c r="D45" s="373"/>
      <c r="E45" s="373"/>
      <c r="F45" s="374"/>
      <c r="G45" s="378">
        <f>G27+G43</f>
        <v>0</v>
      </c>
      <c r="H45" s="108"/>
      <c r="I45" s="22">
        <f t="shared" ref="I45:O45" si="46">I27+I43</f>
        <v>0</v>
      </c>
      <c r="J45" s="22">
        <f t="shared" si="46"/>
        <v>0</v>
      </c>
      <c r="K45" s="22">
        <f t="shared" si="46"/>
        <v>0</v>
      </c>
      <c r="L45" s="23">
        <f t="shared" si="46"/>
        <v>0</v>
      </c>
      <c r="M45" s="24">
        <f t="shared" si="46"/>
        <v>0</v>
      </c>
      <c r="N45" s="27">
        <f t="shared" si="46"/>
        <v>0</v>
      </c>
      <c r="O45" s="22">
        <f t="shared" si="46"/>
        <v>0</v>
      </c>
      <c r="P45" s="28">
        <f>P27+P43</f>
        <v>0</v>
      </c>
      <c r="Q45" s="390"/>
      <c r="Y45" s="163">
        <f>Y43+Y27</f>
        <v>0</v>
      </c>
      <c r="Z45" s="163">
        <f t="shared" ref="Z45:AS45" si="47">Z43+Z27</f>
        <v>0</v>
      </c>
      <c r="AA45" s="163">
        <f t="shared" si="47"/>
        <v>0</v>
      </c>
      <c r="AB45" s="163">
        <f t="shared" si="47"/>
        <v>0</v>
      </c>
      <c r="AC45" s="163">
        <f t="shared" si="47"/>
        <v>0</v>
      </c>
      <c r="AD45" s="163">
        <f t="shared" si="47"/>
        <v>26</v>
      </c>
      <c r="AE45" s="163">
        <f t="shared" si="47"/>
        <v>0</v>
      </c>
      <c r="AF45" s="163">
        <f t="shared" si="47"/>
        <v>0</v>
      </c>
      <c r="AG45" s="163">
        <f t="shared" si="47"/>
        <v>0</v>
      </c>
      <c r="AH45" s="163">
        <f t="shared" si="47"/>
        <v>0</v>
      </c>
      <c r="AI45" s="163">
        <f t="shared" si="47"/>
        <v>0</v>
      </c>
      <c r="AJ45" s="163">
        <f t="shared" si="47"/>
        <v>0</v>
      </c>
      <c r="AK45" s="163">
        <f t="shared" si="47"/>
        <v>0</v>
      </c>
      <c r="AL45" s="163">
        <f t="shared" si="47"/>
        <v>0</v>
      </c>
      <c r="AM45" s="163">
        <f t="shared" si="47"/>
        <v>0</v>
      </c>
      <c r="AN45" s="163">
        <f t="shared" si="47"/>
        <v>0</v>
      </c>
      <c r="AO45" s="163">
        <f t="shared" si="47"/>
        <v>0</v>
      </c>
      <c r="AP45" s="163">
        <f t="shared" si="47"/>
        <v>0</v>
      </c>
      <c r="AQ45" s="163">
        <f t="shared" si="47"/>
        <v>0</v>
      </c>
      <c r="AR45" s="163">
        <f t="shared" si="47"/>
        <v>0</v>
      </c>
      <c r="AS45" s="163">
        <f t="shared" si="47"/>
        <v>0</v>
      </c>
    </row>
    <row r="46" spans="2:45" ht="15" customHeight="1" thickBot="1" x14ac:dyDescent="0.25">
      <c r="B46" s="375"/>
      <c r="C46" s="376"/>
      <c r="D46" s="376"/>
      <c r="E46" s="376"/>
      <c r="F46" s="377"/>
      <c r="G46" s="379"/>
      <c r="H46" s="109"/>
      <c r="I46" s="400">
        <f>I28+I44</f>
        <v>0</v>
      </c>
      <c r="J46" s="401"/>
      <c r="K46" s="401"/>
      <c r="L46" s="402"/>
      <c r="M46" s="29"/>
      <c r="N46" s="29"/>
      <c r="O46" s="400">
        <f>O28+O44</f>
        <v>0</v>
      </c>
      <c r="P46" s="401"/>
      <c r="Q46" s="391"/>
    </row>
    <row r="47" spans="2:45" ht="12" customHeight="1" x14ac:dyDescent="0.2"/>
    <row r="48" spans="2:45" ht="12" customHeight="1" thickBot="1" x14ac:dyDescent="0.25">
      <c r="H48" s="43" t="s">
        <v>9</v>
      </c>
      <c r="I48" s="42" t="s">
        <v>39</v>
      </c>
      <c r="J48" s="42"/>
      <c r="K48" s="42"/>
      <c r="L48" s="42"/>
      <c r="M48" s="42"/>
      <c r="N48" s="42"/>
    </row>
    <row r="49" spans="2:14" ht="12" customHeight="1" x14ac:dyDescent="0.2">
      <c r="B49" s="380" t="s">
        <v>0</v>
      </c>
      <c r="C49" s="382" t="s">
        <v>31</v>
      </c>
      <c r="D49" s="382" t="s">
        <v>32</v>
      </c>
      <c r="E49" s="382" t="s">
        <v>3</v>
      </c>
      <c r="H49" s="43" t="s">
        <v>4</v>
      </c>
      <c r="I49" s="42" t="s">
        <v>40</v>
      </c>
      <c r="J49" s="42"/>
      <c r="K49" s="42"/>
      <c r="L49" s="42"/>
      <c r="M49" s="42"/>
      <c r="N49" s="42"/>
    </row>
    <row r="50" spans="2:14" ht="12" customHeight="1" thickBot="1" x14ac:dyDescent="0.25">
      <c r="B50" s="381"/>
      <c r="C50" s="383"/>
      <c r="D50" s="383"/>
      <c r="E50" s="383"/>
      <c r="H50" s="43" t="s">
        <v>5</v>
      </c>
      <c r="I50" s="42" t="s">
        <v>41</v>
      </c>
      <c r="J50" s="42"/>
      <c r="K50" s="42"/>
      <c r="L50" s="42"/>
      <c r="M50" s="42"/>
      <c r="N50" s="42"/>
    </row>
    <row r="51" spans="2:14" ht="12" customHeight="1" x14ac:dyDescent="0.2">
      <c r="B51" s="30">
        <v>1</v>
      </c>
      <c r="C51" s="370" t="s">
        <v>33</v>
      </c>
      <c r="D51" s="44"/>
      <c r="E51" s="45"/>
      <c r="H51" s="43" t="s">
        <v>6</v>
      </c>
      <c r="I51" s="42" t="s">
        <v>42</v>
      </c>
      <c r="J51" s="42"/>
      <c r="K51" s="42"/>
      <c r="L51" s="42"/>
      <c r="M51" s="42"/>
      <c r="N51" s="42"/>
    </row>
    <row r="52" spans="2:14" ht="12" customHeight="1" thickBot="1" x14ac:dyDescent="0.25">
      <c r="B52" s="31">
        <v>2</v>
      </c>
      <c r="C52" s="371"/>
      <c r="D52" s="46"/>
      <c r="E52" s="47"/>
      <c r="H52" s="43" t="s">
        <v>7</v>
      </c>
      <c r="I52" s="42" t="s">
        <v>43</v>
      </c>
      <c r="J52" s="42"/>
      <c r="K52" s="42"/>
      <c r="L52" s="42"/>
      <c r="M52" s="42"/>
      <c r="N52" s="42"/>
    </row>
    <row r="53" spans="2:14" ht="12" customHeight="1" x14ac:dyDescent="0.2">
      <c r="B53" s="30">
        <v>3</v>
      </c>
      <c r="C53" s="370" t="s">
        <v>34</v>
      </c>
      <c r="D53" s="44"/>
      <c r="E53" s="45"/>
      <c r="H53" s="43" t="s">
        <v>12</v>
      </c>
      <c r="I53" s="42" t="s">
        <v>44</v>
      </c>
      <c r="J53" s="42"/>
      <c r="K53" s="42"/>
      <c r="L53" s="42"/>
      <c r="M53" s="42"/>
      <c r="N53" s="42"/>
    </row>
    <row r="54" spans="2:14" ht="12" customHeight="1" thickBot="1" x14ac:dyDescent="0.25">
      <c r="B54" s="31">
        <v>4</v>
      </c>
      <c r="C54" s="371"/>
      <c r="D54" s="46"/>
      <c r="E54" s="47"/>
      <c r="H54" s="43" t="s">
        <v>13</v>
      </c>
      <c r="I54" s="42" t="s">
        <v>45</v>
      </c>
      <c r="J54" s="42"/>
      <c r="K54" s="42"/>
      <c r="L54" s="42"/>
      <c r="M54" s="42"/>
      <c r="N54" s="42"/>
    </row>
    <row r="55" spans="2:14" ht="12" customHeight="1" x14ac:dyDescent="0.2">
      <c r="B55" s="30">
        <v>5</v>
      </c>
      <c r="C55" s="370" t="s">
        <v>35</v>
      </c>
      <c r="D55" s="44"/>
      <c r="E55" s="45"/>
      <c r="H55" s="43" t="s">
        <v>10</v>
      </c>
      <c r="I55" s="42" t="s">
        <v>46</v>
      </c>
      <c r="J55" s="42"/>
      <c r="K55" s="42"/>
      <c r="L55" s="42"/>
      <c r="M55" s="42"/>
      <c r="N55" s="42"/>
    </row>
    <row r="56" spans="2:14" ht="12" customHeight="1" thickBot="1" x14ac:dyDescent="0.25">
      <c r="B56" s="31">
        <v>6</v>
      </c>
      <c r="C56" s="371"/>
      <c r="D56" s="46"/>
      <c r="E56" s="47"/>
      <c r="H56" s="43" t="s">
        <v>11</v>
      </c>
      <c r="I56" s="42" t="s">
        <v>47</v>
      </c>
      <c r="J56" s="42"/>
      <c r="K56" s="42"/>
      <c r="L56" s="42"/>
      <c r="M56" s="42"/>
      <c r="N56" s="42"/>
    </row>
    <row r="57" spans="2:14" ht="12" customHeight="1" x14ac:dyDescent="0.2">
      <c r="B57" s="30">
        <v>7</v>
      </c>
      <c r="C57" s="370" t="s">
        <v>36</v>
      </c>
      <c r="D57" s="44"/>
      <c r="E57" s="176"/>
      <c r="H57" s="43" t="s">
        <v>38</v>
      </c>
      <c r="I57" s="42" t="s">
        <v>48</v>
      </c>
      <c r="J57" s="42"/>
      <c r="K57" s="42"/>
      <c r="L57" s="42"/>
      <c r="M57" s="42"/>
      <c r="N57" s="42"/>
    </row>
    <row r="58" spans="2:14" ht="12" customHeight="1" thickBot="1" x14ac:dyDescent="0.25">
      <c r="B58" s="31">
        <v>8</v>
      </c>
      <c r="C58" s="371"/>
      <c r="D58" s="46"/>
      <c r="E58" s="177"/>
      <c r="H58" s="25"/>
      <c r="J58" s="42"/>
      <c r="K58" s="42"/>
      <c r="L58" s="42"/>
      <c r="M58" s="42"/>
      <c r="N58" s="42"/>
    </row>
    <row r="59" spans="2:14" ht="12" customHeight="1" x14ac:dyDescent="0.2">
      <c r="B59" s="30">
        <v>9</v>
      </c>
      <c r="C59" s="370" t="s">
        <v>37</v>
      </c>
      <c r="D59" s="44"/>
      <c r="E59" s="45"/>
      <c r="H59" s="43" t="s">
        <v>14</v>
      </c>
      <c r="I59" s="42" t="s">
        <v>49</v>
      </c>
      <c r="J59" s="42"/>
      <c r="K59" s="42"/>
      <c r="L59" s="42"/>
      <c r="M59" s="42"/>
      <c r="N59" s="42"/>
    </row>
    <row r="60" spans="2:14" ht="12" customHeight="1" thickBot="1" x14ac:dyDescent="0.25">
      <c r="B60" s="31">
        <v>10</v>
      </c>
      <c r="C60" s="371"/>
      <c r="D60" s="46"/>
      <c r="E60" s="47"/>
      <c r="H60" s="43" t="s">
        <v>30</v>
      </c>
      <c r="I60" s="42" t="s">
        <v>50</v>
      </c>
      <c r="J60" s="42"/>
      <c r="K60" s="42"/>
      <c r="L60" s="42"/>
      <c r="M60" s="42"/>
      <c r="N60" s="42"/>
    </row>
    <row r="61" spans="2:14" ht="12" customHeight="1" x14ac:dyDescent="0.2">
      <c r="B61" s="30">
        <v>11</v>
      </c>
      <c r="C61" s="370" t="s">
        <v>56</v>
      </c>
      <c r="D61" s="44"/>
      <c r="E61" s="45"/>
      <c r="H61" s="43" t="s">
        <v>5</v>
      </c>
      <c r="I61" s="42" t="s">
        <v>51</v>
      </c>
      <c r="J61" s="42"/>
      <c r="K61" s="42"/>
      <c r="L61" s="42"/>
      <c r="M61" s="42"/>
      <c r="N61" s="42"/>
    </row>
    <row r="62" spans="2:14" ht="12" customHeight="1" thickBot="1" x14ac:dyDescent="0.25">
      <c r="B62" s="31">
        <v>12</v>
      </c>
      <c r="C62" s="371"/>
      <c r="D62" s="46"/>
      <c r="E62" s="47"/>
      <c r="H62" s="43" t="s">
        <v>4</v>
      </c>
      <c r="I62" s="42" t="s">
        <v>52</v>
      </c>
      <c r="J62" s="42"/>
      <c r="K62" s="42"/>
      <c r="L62" s="42"/>
      <c r="M62" s="42"/>
      <c r="N62" s="42"/>
    </row>
    <row r="63" spans="2:14" ht="12" customHeight="1" x14ac:dyDescent="0.2">
      <c r="B63" s="30">
        <v>13</v>
      </c>
      <c r="C63" s="370" t="s">
        <v>57</v>
      </c>
      <c r="D63" s="44"/>
      <c r="E63" s="45"/>
      <c r="H63" s="25"/>
      <c r="I63" s="42"/>
      <c r="J63" s="42"/>
      <c r="K63" s="42"/>
      <c r="L63" s="42"/>
      <c r="M63" s="42"/>
      <c r="N63" s="42"/>
    </row>
    <row r="64" spans="2:14" ht="12" customHeight="1" thickBot="1" x14ac:dyDescent="0.25">
      <c r="B64" s="31">
        <v>14</v>
      </c>
      <c r="C64" s="371"/>
      <c r="D64" s="46"/>
      <c r="E64" s="47"/>
      <c r="H64" s="43" t="s">
        <v>23</v>
      </c>
      <c r="I64" s="42" t="s">
        <v>53</v>
      </c>
      <c r="J64" s="42"/>
      <c r="K64" s="42"/>
      <c r="L64" s="42"/>
      <c r="M64" s="42"/>
      <c r="N64" s="42"/>
    </row>
    <row r="65" spans="2:17" ht="12" customHeight="1" x14ac:dyDescent="0.2">
      <c r="B65" s="30">
        <v>15</v>
      </c>
      <c r="C65" s="370" t="s">
        <v>58</v>
      </c>
      <c r="D65" s="44"/>
      <c r="E65" s="45"/>
      <c r="H65" s="43" t="s">
        <v>31</v>
      </c>
      <c r="I65" s="42" t="s">
        <v>54</v>
      </c>
      <c r="J65" s="42"/>
      <c r="K65" s="42"/>
      <c r="L65" s="42"/>
      <c r="M65" s="42"/>
      <c r="N65" s="42"/>
    </row>
    <row r="66" spans="2:17" ht="12" thickBot="1" x14ac:dyDescent="0.25">
      <c r="B66" s="31">
        <v>16</v>
      </c>
      <c r="C66" s="371"/>
      <c r="D66" s="46"/>
      <c r="E66" s="47"/>
      <c r="H66" s="43" t="s">
        <v>25</v>
      </c>
      <c r="I66" s="42" t="s">
        <v>55</v>
      </c>
    </row>
    <row r="67" spans="2:17" x14ac:dyDescent="0.2">
      <c r="B67" s="30">
        <v>13</v>
      </c>
      <c r="C67" s="370" t="s">
        <v>59</v>
      </c>
      <c r="D67" s="44"/>
      <c r="E67" s="45"/>
    </row>
    <row r="68" spans="2:17" ht="12" thickBot="1" x14ac:dyDescent="0.25">
      <c r="B68" s="31">
        <v>14</v>
      </c>
      <c r="C68" s="371"/>
      <c r="D68" s="46"/>
      <c r="E68" s="47"/>
    </row>
    <row r="70" spans="2:17" ht="12.75" x14ac:dyDescent="0.2">
      <c r="B70" s="304" t="str">
        <f>Pagina1!A49</f>
        <v>DECAN,</v>
      </c>
      <c r="J70" s="2"/>
      <c r="K70" s="2"/>
      <c r="L70" s="2"/>
      <c r="M70" s="2"/>
      <c r="N70" s="2"/>
      <c r="O70" s="2"/>
      <c r="P70" s="2"/>
      <c r="Q70" s="303" t="str">
        <f>Pagina1!I49</f>
        <v>DIRECTOR DEPARTAMENT,</v>
      </c>
    </row>
    <row r="71" spans="2:17" ht="12.75" x14ac:dyDescent="0.2">
      <c r="B71" s="2"/>
      <c r="J71" s="2"/>
      <c r="K71" s="2"/>
      <c r="L71" s="2"/>
      <c r="M71" s="2"/>
      <c r="N71" s="2"/>
      <c r="O71" s="2"/>
      <c r="P71" s="2"/>
      <c r="Q71" s="2"/>
    </row>
    <row r="72" spans="2:17" ht="12.75" x14ac:dyDescent="0.2">
      <c r="B72" s="305"/>
      <c r="C72" s="70"/>
      <c r="D72" s="71"/>
      <c r="E72" s="71"/>
      <c r="F72" s="71"/>
      <c r="G72" s="71"/>
      <c r="H72" s="71"/>
      <c r="I72" s="71"/>
      <c r="J72" s="336"/>
      <c r="K72" s="336"/>
      <c r="L72" s="336"/>
      <c r="M72" s="336"/>
      <c r="N72" s="336"/>
      <c r="O72" s="336"/>
      <c r="P72" s="336"/>
      <c r="Q72" s="336"/>
    </row>
    <row r="73" spans="2:17" ht="12.75" x14ac:dyDescent="0.2">
      <c r="B73" s="57"/>
      <c r="C73" s="70"/>
      <c r="D73" s="71"/>
      <c r="E73" s="71"/>
      <c r="F73" s="71"/>
      <c r="G73" s="71"/>
      <c r="H73" s="71"/>
      <c r="I73" s="71"/>
      <c r="J73" s="71"/>
      <c r="K73" s="71"/>
      <c r="L73" s="71"/>
      <c r="M73" s="57" t="str">
        <f>Pagina1!I53</f>
        <v>.</v>
      </c>
      <c r="N73" s="57"/>
      <c r="O73" s="57"/>
      <c r="P73" s="57"/>
      <c r="Q73" s="57"/>
    </row>
    <row r="74" spans="2:17" ht="12.75" x14ac:dyDescent="0.2">
      <c r="B74" s="57"/>
      <c r="C74" s="70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57"/>
      <c r="P74" s="57"/>
      <c r="Q74" s="57"/>
    </row>
    <row r="75" spans="2:17" x14ac:dyDescent="0.2"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</row>
    <row r="76" spans="2:17" x14ac:dyDescent="0.2"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</row>
    <row r="77" spans="2:17" x14ac:dyDescent="0.2"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</row>
    <row r="78" spans="2:17" x14ac:dyDescent="0.2"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</row>
    <row r="79" spans="2:17" x14ac:dyDescent="0.2"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</row>
    <row r="80" spans="2:17" x14ac:dyDescent="0.2"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2:17" x14ac:dyDescent="0.2"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</row>
    <row r="82" spans="2:17" x14ac:dyDescent="0.2"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</row>
    <row r="83" spans="2:17" x14ac:dyDescent="0.2"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</row>
    <row r="84" spans="2:17" x14ac:dyDescent="0.2"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</row>
    <row r="85" spans="2:17" x14ac:dyDescent="0.2"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</row>
    <row r="86" spans="2:17" x14ac:dyDescent="0.2"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</row>
    <row r="87" spans="2:17" x14ac:dyDescent="0.2"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</row>
    <row r="88" spans="2:17" x14ac:dyDescent="0.2"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</row>
    <row r="89" spans="2:17" x14ac:dyDescent="0.2"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</row>
    <row r="90" spans="2:17" x14ac:dyDescent="0.2"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</row>
    <row r="91" spans="2:17" x14ac:dyDescent="0.2"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</row>
    <row r="92" spans="2:17" x14ac:dyDescent="0.2"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</row>
    <row r="93" spans="2:17" x14ac:dyDescent="0.2"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2:17" x14ac:dyDescent="0.2"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</row>
    <row r="95" spans="2:17" x14ac:dyDescent="0.2"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</row>
    <row r="96" spans="2:17" x14ac:dyDescent="0.2"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</row>
    <row r="97" spans="2:17" x14ac:dyDescent="0.2"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</row>
    <row r="98" spans="2:17" x14ac:dyDescent="0.2"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</row>
    <row r="99" spans="2:17" x14ac:dyDescent="0.2"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</row>
    <row r="100" spans="2:17" x14ac:dyDescent="0.2"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2:17" x14ac:dyDescent="0.2"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</row>
    <row r="102" spans="2:17" x14ac:dyDescent="0.2"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</row>
    <row r="103" spans="2:17" x14ac:dyDescent="0.2"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</row>
    <row r="104" spans="2:17" x14ac:dyDescent="0.2"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</row>
    <row r="105" spans="2:17" x14ac:dyDescent="0.2"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</row>
    <row r="106" spans="2:17" x14ac:dyDescent="0.2"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</row>
    <row r="107" spans="2:17" x14ac:dyDescent="0.2"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</row>
    <row r="108" spans="2:17" x14ac:dyDescent="0.2"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</row>
    <row r="109" spans="2:17" x14ac:dyDescent="0.2"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</row>
    <row r="110" spans="2:17" x14ac:dyDescent="0.2"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</row>
    <row r="111" spans="2:17" x14ac:dyDescent="0.2"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</row>
    <row r="112" spans="2:17" x14ac:dyDescent="0.2"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2:17" x14ac:dyDescent="0.2"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</row>
    <row r="114" spans="2:17" x14ac:dyDescent="0.2"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</row>
    <row r="115" spans="2:17" x14ac:dyDescent="0.2"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</row>
    <row r="116" spans="2:17" x14ac:dyDescent="0.2"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2:17" x14ac:dyDescent="0.2"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</row>
    <row r="118" spans="2:17" x14ac:dyDescent="0.2"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</row>
    <row r="119" spans="2:17" x14ac:dyDescent="0.2"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</row>
    <row r="120" spans="2:17" x14ac:dyDescent="0.2"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2:17" x14ac:dyDescent="0.2"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</row>
    <row r="122" spans="2:17" x14ac:dyDescent="0.2"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</row>
    <row r="123" spans="2:17" x14ac:dyDescent="0.2"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2:17" x14ac:dyDescent="0.2"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</row>
    <row r="125" spans="2:17" x14ac:dyDescent="0.2"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</row>
    <row r="126" spans="2:17" x14ac:dyDescent="0.2"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</row>
    <row r="127" spans="2:17" x14ac:dyDescent="0.2"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</row>
    <row r="128" spans="2:17" x14ac:dyDescent="0.2"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</row>
    <row r="129" spans="2:17" x14ac:dyDescent="0.2"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</row>
    <row r="130" spans="2:17" x14ac:dyDescent="0.2"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</row>
    <row r="131" spans="2:17" x14ac:dyDescent="0.2"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</row>
    <row r="132" spans="2:17" x14ac:dyDescent="0.2"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</row>
    <row r="133" spans="2:17" x14ac:dyDescent="0.2"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</row>
    <row r="134" spans="2:17" x14ac:dyDescent="0.2"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</row>
    <row r="135" spans="2:17" x14ac:dyDescent="0.2"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</row>
    <row r="136" spans="2:17" x14ac:dyDescent="0.2"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</row>
    <row r="137" spans="2:17" x14ac:dyDescent="0.2"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</row>
    <row r="138" spans="2:17" x14ac:dyDescent="0.2"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</row>
    <row r="139" spans="2:17" x14ac:dyDescent="0.2"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</row>
    <row r="140" spans="2:17" x14ac:dyDescent="0.2"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</row>
    <row r="141" spans="2:17" x14ac:dyDescent="0.2"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</row>
    <row r="142" spans="2:17" x14ac:dyDescent="0.2"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</row>
    <row r="143" spans="2:17" x14ac:dyDescent="0.2"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</row>
    <row r="144" spans="2:17" x14ac:dyDescent="0.2"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</row>
    <row r="145" spans="2:17" x14ac:dyDescent="0.2"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</row>
    <row r="146" spans="2:17" x14ac:dyDescent="0.2"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</row>
    <row r="147" spans="2:17" x14ac:dyDescent="0.2"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</row>
    <row r="148" spans="2:17" x14ac:dyDescent="0.2"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</row>
    <row r="149" spans="2:17" x14ac:dyDescent="0.2"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</row>
    <row r="150" spans="2:17" x14ac:dyDescent="0.2"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2:17" x14ac:dyDescent="0.2"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</row>
    <row r="152" spans="2:17" x14ac:dyDescent="0.2"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</row>
    <row r="153" spans="2:17" x14ac:dyDescent="0.2"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</row>
    <row r="154" spans="2:17" x14ac:dyDescent="0.2"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</row>
    <row r="155" spans="2:17" x14ac:dyDescent="0.2"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</row>
    <row r="156" spans="2:17" x14ac:dyDescent="0.2"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</row>
    <row r="157" spans="2:17" x14ac:dyDescent="0.2"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</row>
    <row r="158" spans="2:17" x14ac:dyDescent="0.2"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</row>
    <row r="159" spans="2:17" x14ac:dyDescent="0.2"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</row>
    <row r="160" spans="2:17" x14ac:dyDescent="0.2"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</row>
    <row r="161" spans="2:17" x14ac:dyDescent="0.2"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</row>
    <row r="162" spans="2:17" x14ac:dyDescent="0.2"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</row>
    <row r="163" spans="2:17" x14ac:dyDescent="0.2"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</row>
    <row r="164" spans="2:17" x14ac:dyDescent="0.2"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</row>
    <row r="165" spans="2:17" x14ac:dyDescent="0.2"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</row>
    <row r="166" spans="2:17" x14ac:dyDescent="0.2"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</row>
    <row r="167" spans="2:17" x14ac:dyDescent="0.2"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</row>
    <row r="168" spans="2:17" x14ac:dyDescent="0.2"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</row>
    <row r="169" spans="2:17" x14ac:dyDescent="0.2"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</row>
    <row r="170" spans="2:17" x14ac:dyDescent="0.2"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</row>
    <row r="171" spans="2:17" x14ac:dyDescent="0.2"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</row>
    <row r="172" spans="2:17" x14ac:dyDescent="0.2"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</row>
    <row r="173" spans="2:17" x14ac:dyDescent="0.2"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</row>
    <row r="174" spans="2:17" x14ac:dyDescent="0.2"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</row>
    <row r="175" spans="2:17" x14ac:dyDescent="0.2"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</row>
    <row r="176" spans="2:17" x14ac:dyDescent="0.2"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</row>
    <row r="177" spans="2:17" x14ac:dyDescent="0.2"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</row>
    <row r="178" spans="2:17" x14ac:dyDescent="0.2"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</row>
    <row r="179" spans="2:17" x14ac:dyDescent="0.2"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</row>
    <row r="180" spans="2:17" x14ac:dyDescent="0.2"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</row>
    <row r="181" spans="2:17" x14ac:dyDescent="0.2"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</row>
    <row r="182" spans="2:17" x14ac:dyDescent="0.2"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</row>
    <row r="183" spans="2:17" x14ac:dyDescent="0.2"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</row>
    <row r="184" spans="2:17" x14ac:dyDescent="0.2"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</row>
    <row r="185" spans="2:17" x14ac:dyDescent="0.2"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</row>
    <row r="186" spans="2:17" x14ac:dyDescent="0.2"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</row>
    <row r="187" spans="2:17" x14ac:dyDescent="0.2"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</row>
    <row r="188" spans="2:17" x14ac:dyDescent="0.2"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</row>
    <row r="189" spans="2:17" x14ac:dyDescent="0.2"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</row>
    <row r="190" spans="2:17" x14ac:dyDescent="0.2"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</row>
    <row r="191" spans="2:17" x14ac:dyDescent="0.2"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</row>
    <row r="192" spans="2:17" x14ac:dyDescent="0.2"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</row>
    <row r="193" spans="2:17" x14ac:dyDescent="0.2"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</row>
    <row r="194" spans="2:17" x14ac:dyDescent="0.2"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</row>
    <row r="195" spans="2:17" x14ac:dyDescent="0.2"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</row>
    <row r="196" spans="2:17" x14ac:dyDescent="0.2"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</row>
    <row r="197" spans="2:17" x14ac:dyDescent="0.2"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</row>
    <row r="198" spans="2:17" x14ac:dyDescent="0.2"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</row>
    <row r="199" spans="2:17" x14ac:dyDescent="0.2"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</row>
    <row r="200" spans="2:17" x14ac:dyDescent="0.2"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</row>
    <row r="201" spans="2:17" x14ac:dyDescent="0.2"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</row>
    <row r="202" spans="2:17" x14ac:dyDescent="0.2"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</row>
    <row r="203" spans="2:17" x14ac:dyDescent="0.2"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</row>
    <row r="204" spans="2:17" x14ac:dyDescent="0.2"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</row>
    <row r="205" spans="2:17" x14ac:dyDescent="0.2"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</row>
    <row r="206" spans="2:17" x14ac:dyDescent="0.2"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</row>
    <row r="207" spans="2:17" x14ac:dyDescent="0.2"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</row>
    <row r="208" spans="2:17" x14ac:dyDescent="0.2"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</row>
    <row r="209" spans="2:17" x14ac:dyDescent="0.2"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</row>
    <row r="210" spans="2:17" x14ac:dyDescent="0.2"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</row>
    <row r="211" spans="2:17" x14ac:dyDescent="0.2"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</row>
    <row r="212" spans="2:17" x14ac:dyDescent="0.2"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</row>
    <row r="213" spans="2:17" x14ac:dyDescent="0.2"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</row>
    <row r="214" spans="2:17" x14ac:dyDescent="0.2"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</row>
    <row r="215" spans="2:17" x14ac:dyDescent="0.2"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</row>
    <row r="216" spans="2:17" x14ac:dyDescent="0.2"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</row>
    <row r="217" spans="2:17" x14ac:dyDescent="0.2"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</row>
    <row r="218" spans="2:17" x14ac:dyDescent="0.2"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</row>
    <row r="219" spans="2:17" x14ac:dyDescent="0.2"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</row>
    <row r="220" spans="2:17" x14ac:dyDescent="0.2"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</row>
    <row r="221" spans="2:17" x14ac:dyDescent="0.2"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</row>
    <row r="222" spans="2:17" x14ac:dyDescent="0.2"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</row>
    <row r="223" spans="2:17" x14ac:dyDescent="0.2"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</row>
    <row r="224" spans="2:17" x14ac:dyDescent="0.2"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</row>
    <row r="225" spans="2:17" x14ac:dyDescent="0.2"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</row>
    <row r="226" spans="2:17" x14ac:dyDescent="0.2"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</row>
    <row r="227" spans="2:17" x14ac:dyDescent="0.2"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</row>
    <row r="228" spans="2:17" x14ac:dyDescent="0.2"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</row>
    <row r="229" spans="2:17" x14ac:dyDescent="0.2"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</row>
    <row r="230" spans="2:17" x14ac:dyDescent="0.2"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</row>
    <row r="231" spans="2:17" x14ac:dyDescent="0.2"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2:17" x14ac:dyDescent="0.2"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</row>
    <row r="233" spans="2:17" x14ac:dyDescent="0.2"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</row>
    <row r="234" spans="2:17" x14ac:dyDescent="0.2"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</row>
    <row r="235" spans="2:17" x14ac:dyDescent="0.2"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</row>
    <row r="236" spans="2:17" x14ac:dyDescent="0.2"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</row>
    <row r="237" spans="2:17" x14ac:dyDescent="0.2"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</row>
    <row r="238" spans="2:17" x14ac:dyDescent="0.2"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</row>
    <row r="239" spans="2:17" x14ac:dyDescent="0.2"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</row>
    <row r="240" spans="2:17" x14ac:dyDescent="0.2"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</row>
    <row r="241" spans="2:17" x14ac:dyDescent="0.2"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</row>
    <row r="242" spans="2:17" x14ac:dyDescent="0.2"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</row>
    <row r="243" spans="2:17" x14ac:dyDescent="0.2"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</row>
    <row r="244" spans="2:17" x14ac:dyDescent="0.2"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</row>
    <row r="245" spans="2:17" x14ac:dyDescent="0.2"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</row>
    <row r="246" spans="2:17" x14ac:dyDescent="0.2"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</row>
    <row r="247" spans="2:17" x14ac:dyDescent="0.2"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</row>
    <row r="248" spans="2:17" x14ac:dyDescent="0.2"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</row>
    <row r="249" spans="2:17" x14ac:dyDescent="0.2"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</row>
    <row r="250" spans="2:17" x14ac:dyDescent="0.2"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</row>
    <row r="251" spans="2:17" x14ac:dyDescent="0.2"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</row>
    <row r="252" spans="2:17" x14ac:dyDescent="0.2"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</row>
    <row r="253" spans="2:17" x14ac:dyDescent="0.2"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</row>
    <row r="254" spans="2:17" x14ac:dyDescent="0.2"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</row>
    <row r="255" spans="2:17" x14ac:dyDescent="0.2"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</row>
    <row r="256" spans="2:17" x14ac:dyDescent="0.2"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</row>
    <row r="257" spans="2:17" x14ac:dyDescent="0.2"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</row>
    <row r="258" spans="2:17" x14ac:dyDescent="0.2"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</row>
    <row r="259" spans="2:17" x14ac:dyDescent="0.2"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</row>
    <row r="260" spans="2:17" x14ac:dyDescent="0.2"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</row>
    <row r="261" spans="2:17" x14ac:dyDescent="0.2"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</row>
    <row r="262" spans="2:17" x14ac:dyDescent="0.2"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</row>
    <row r="263" spans="2:17" x14ac:dyDescent="0.2"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</row>
    <row r="264" spans="2:17" x14ac:dyDescent="0.2"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</row>
    <row r="265" spans="2:17" x14ac:dyDescent="0.2"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</row>
    <row r="266" spans="2:17" x14ac:dyDescent="0.2"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</row>
    <row r="267" spans="2:17" x14ac:dyDescent="0.2"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</row>
    <row r="268" spans="2:17" x14ac:dyDescent="0.2"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</row>
    <row r="269" spans="2:17" x14ac:dyDescent="0.2"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</row>
    <row r="270" spans="2:17" x14ac:dyDescent="0.2"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</row>
    <row r="271" spans="2:17" x14ac:dyDescent="0.2"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</row>
    <row r="272" spans="2:17" x14ac:dyDescent="0.2"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</row>
    <row r="273" spans="2:17" x14ac:dyDescent="0.2"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</row>
    <row r="274" spans="2:17" x14ac:dyDescent="0.2"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</row>
    <row r="275" spans="2:17" x14ac:dyDescent="0.2"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</row>
    <row r="276" spans="2:17" x14ac:dyDescent="0.2"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</row>
    <row r="277" spans="2:17" x14ac:dyDescent="0.2"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</row>
    <row r="278" spans="2:17" x14ac:dyDescent="0.2"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</row>
    <row r="279" spans="2:17" x14ac:dyDescent="0.2"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</row>
    <row r="280" spans="2:17" x14ac:dyDescent="0.2"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</row>
    <row r="281" spans="2:17" x14ac:dyDescent="0.2"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</row>
    <row r="282" spans="2:17" x14ac:dyDescent="0.2"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</row>
    <row r="283" spans="2:17" x14ac:dyDescent="0.2"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</row>
    <row r="284" spans="2:17" x14ac:dyDescent="0.2"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</row>
    <row r="285" spans="2:17" x14ac:dyDescent="0.2"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</row>
    <row r="286" spans="2:17" x14ac:dyDescent="0.2"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</row>
    <row r="287" spans="2:17" x14ac:dyDescent="0.2"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</row>
    <row r="288" spans="2:17" x14ac:dyDescent="0.2"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</row>
    <row r="289" spans="2:17" x14ac:dyDescent="0.2"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</row>
    <row r="290" spans="2:17" x14ac:dyDescent="0.2"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</row>
    <row r="291" spans="2:17" x14ac:dyDescent="0.2"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</row>
    <row r="292" spans="2:17" x14ac:dyDescent="0.2"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</row>
    <row r="293" spans="2:17" x14ac:dyDescent="0.2"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</row>
    <row r="294" spans="2:17" x14ac:dyDescent="0.2"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</row>
    <row r="295" spans="2:17" x14ac:dyDescent="0.2"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</row>
    <row r="296" spans="2:17" x14ac:dyDescent="0.2"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</row>
    <row r="297" spans="2:17" x14ac:dyDescent="0.2"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</row>
    <row r="298" spans="2:17" x14ac:dyDescent="0.2"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</row>
    <row r="299" spans="2:17" x14ac:dyDescent="0.2"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</row>
    <row r="300" spans="2:17" x14ac:dyDescent="0.2"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</row>
    <row r="301" spans="2:17" x14ac:dyDescent="0.2"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</row>
    <row r="302" spans="2:17" x14ac:dyDescent="0.2"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</row>
    <row r="303" spans="2:17" x14ac:dyDescent="0.2"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</row>
    <row r="304" spans="2:17" x14ac:dyDescent="0.2"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</row>
  </sheetData>
  <sheetProtection selectLockedCells="1"/>
  <mergeCells count="42">
    <mergeCell ref="B11:P11"/>
    <mergeCell ref="C57:C58"/>
    <mergeCell ref="C61:C62"/>
    <mergeCell ref="C63:C64"/>
    <mergeCell ref="C65:C66"/>
    <mergeCell ref="C59:C60"/>
    <mergeCell ref="B5:P5"/>
    <mergeCell ref="I44:L44"/>
    <mergeCell ref="O44:P44"/>
    <mergeCell ref="I46:L46"/>
    <mergeCell ref="O46:P46"/>
    <mergeCell ref="B27:F28"/>
    <mergeCell ref="G27:G28"/>
    <mergeCell ref="G43:G44"/>
    <mergeCell ref="I28:L28"/>
    <mergeCell ref="O28:P28"/>
    <mergeCell ref="B9:P9"/>
    <mergeCell ref="F12:F13"/>
    <mergeCell ref="G12:G13"/>
    <mergeCell ref="H12:H13"/>
    <mergeCell ref="I12:L12"/>
    <mergeCell ref="B12:B13"/>
    <mergeCell ref="Q12:Q13"/>
    <mergeCell ref="Q27:Q29"/>
    <mergeCell ref="Q43:Q46"/>
    <mergeCell ref="C51:C52"/>
    <mergeCell ref="M12:P12"/>
    <mergeCell ref="D49:D50"/>
    <mergeCell ref="E49:E50"/>
    <mergeCell ref="B29:P29"/>
    <mergeCell ref="B43:F44"/>
    <mergeCell ref="C12:C13"/>
    <mergeCell ref="D12:D13"/>
    <mergeCell ref="E12:E13"/>
    <mergeCell ref="J72:Q72"/>
    <mergeCell ref="C53:C54"/>
    <mergeCell ref="C55:C56"/>
    <mergeCell ref="B45:F46"/>
    <mergeCell ref="G45:G46"/>
    <mergeCell ref="B49:B50"/>
    <mergeCell ref="C49:C50"/>
    <mergeCell ref="C67:C68"/>
  </mergeCells>
  <phoneticPr fontId="3" type="noConversion"/>
  <pageMargins left="0.70866141732283472" right="0.47244094488188981" top="0.39370078740157483" bottom="0.39370078740157483" header="0.15748031496062992" footer="0.19685039370078741"/>
  <pageSetup paperSize="9" scale="80" orientation="portrait" r:id="rId1"/>
  <headerFooter alignWithMargins="0">
    <oddFooter>&amp;LF 83.07/Ed.06_F03.C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BE304"/>
  <sheetViews>
    <sheetView showGridLines="0" topLeftCell="B1" zoomScale="115" zoomScaleNormal="115" workbookViewId="0">
      <selection activeCell="B29" sqref="B29:P29"/>
    </sheetView>
  </sheetViews>
  <sheetFormatPr defaultColWidth="9.140625" defaultRowHeight="11.25" x14ac:dyDescent="0.2"/>
  <cols>
    <col min="1" max="1" width="9.140625" style="49"/>
    <col min="2" max="2" width="3.140625" style="3" customWidth="1"/>
    <col min="3" max="3" width="3.85546875" style="3" customWidth="1"/>
    <col min="4" max="4" width="45.85546875" style="3" customWidth="1"/>
    <col min="5" max="5" width="11.7109375" style="3" customWidth="1"/>
    <col min="6" max="6" width="4.140625" style="3" customWidth="1"/>
    <col min="7" max="7" width="5.140625" style="3" customWidth="1"/>
    <col min="8" max="8" width="4.5703125" style="3" customWidth="1"/>
    <col min="9" max="12" width="3.5703125" style="3" customWidth="1"/>
    <col min="13" max="14" width="4.28515625" style="3" customWidth="1"/>
    <col min="15" max="15" width="4.7109375" style="3" customWidth="1"/>
    <col min="16" max="16" width="4.5703125" style="3" customWidth="1"/>
    <col min="17" max="17" width="3.5703125" style="3" customWidth="1"/>
    <col min="18" max="18" width="9.140625" style="163"/>
    <col min="19" max="19" width="4.42578125" style="163" customWidth="1"/>
    <col min="20" max="30" width="4.140625" style="163" customWidth="1"/>
    <col min="31" max="31" width="4.5703125" style="163" customWidth="1"/>
    <col min="32" max="45" width="3.85546875" style="163" customWidth="1"/>
    <col min="46" max="46" width="9.140625" style="163"/>
    <col min="47" max="57" width="9.140625" style="53"/>
    <col min="58" max="16384" width="9.140625" style="3"/>
  </cols>
  <sheetData>
    <row r="1" spans="1:57" s="48" customFormat="1" x14ac:dyDescent="0.2">
      <c r="A1" s="49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</row>
    <row r="2" spans="1:57" s="72" customFormat="1" ht="15" x14ac:dyDescent="0.2">
      <c r="A2" s="50"/>
      <c r="B2" s="41" t="s">
        <v>96</v>
      </c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</row>
    <row r="3" spans="1:57" s="72" customFormat="1" ht="15" x14ac:dyDescent="0.2">
      <c r="A3" s="50"/>
      <c r="B3" s="41" t="s">
        <v>117</v>
      </c>
      <c r="J3" s="438" t="s">
        <v>126</v>
      </c>
      <c r="O3" s="72" t="s">
        <v>60</v>
      </c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</row>
    <row r="4" spans="1:57" s="72" customFormat="1" ht="15" x14ac:dyDescent="0.2">
      <c r="A4" s="50"/>
      <c r="B4" s="110" t="str">
        <f>'AN I'!B4</f>
        <v>Departamentul …………………….</v>
      </c>
      <c r="M4" s="72" t="str">
        <f>Pagina1!$G$7</f>
        <v>………………….</v>
      </c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</row>
    <row r="5" spans="1:57" ht="15.75" x14ac:dyDescent="0.2">
      <c r="B5" s="396" t="s">
        <v>18</v>
      </c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4"/>
    </row>
    <row r="6" spans="1:57" ht="12.75" x14ac:dyDescent="0.2">
      <c r="B6" s="162" t="str">
        <f>CONCATENATE(Pagina1!B9,"  ",Pagina1!D9)</f>
        <v>Domeniul:  …………………….</v>
      </c>
      <c r="C6" s="1"/>
    </row>
    <row r="7" spans="1:57" ht="12.75" x14ac:dyDescent="0.2">
      <c r="B7" s="301" t="str">
        <f>CONCATENATE(Pagina1!B10,"  ",Pagina1!D10)</f>
        <v>Programul de studii:  ………………………..</v>
      </c>
    </row>
    <row r="8" spans="1:57" x14ac:dyDescent="0.2">
      <c r="B8" s="5"/>
    </row>
    <row r="9" spans="1:57" s="6" customFormat="1" ht="15.75" x14ac:dyDescent="0.2">
      <c r="A9" s="51"/>
      <c r="B9" s="396" t="s">
        <v>89</v>
      </c>
      <c r="C9" s="396"/>
      <c r="D9" s="396"/>
      <c r="E9" s="396"/>
      <c r="F9" s="396"/>
      <c r="G9" s="396"/>
      <c r="H9" s="396"/>
      <c r="I9" s="396"/>
      <c r="J9" s="396"/>
      <c r="K9" s="396"/>
      <c r="L9" s="396"/>
      <c r="M9" s="396"/>
      <c r="N9" s="396"/>
      <c r="O9" s="396"/>
      <c r="P9" s="396"/>
      <c r="Q9" s="4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</row>
    <row r="10" spans="1:57" ht="13.5" thickBot="1" x14ac:dyDescent="0.25">
      <c r="C10" s="7"/>
      <c r="E10" s="8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57" ht="13.5" customHeight="1" thickBot="1" x14ac:dyDescent="0.25">
      <c r="B11" s="394" t="s">
        <v>127</v>
      </c>
      <c r="C11" s="395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95"/>
      <c r="O11" s="395"/>
      <c r="P11" s="405"/>
      <c r="Q11" s="9"/>
    </row>
    <row r="12" spans="1:57" s="10" customFormat="1" ht="15" customHeight="1" x14ac:dyDescent="0.2">
      <c r="A12" s="52"/>
      <c r="B12" s="380" t="s">
        <v>0</v>
      </c>
      <c r="C12" s="382" t="s">
        <v>28</v>
      </c>
      <c r="D12" s="382" t="s">
        <v>1</v>
      </c>
      <c r="E12" s="382" t="s">
        <v>3</v>
      </c>
      <c r="F12" s="382" t="s">
        <v>2</v>
      </c>
      <c r="G12" s="382" t="s">
        <v>8</v>
      </c>
      <c r="H12" s="393" t="s">
        <v>9</v>
      </c>
      <c r="I12" s="380" t="s">
        <v>15</v>
      </c>
      <c r="J12" s="382"/>
      <c r="K12" s="382"/>
      <c r="L12" s="404"/>
      <c r="M12" s="392" t="s">
        <v>16</v>
      </c>
      <c r="N12" s="382"/>
      <c r="O12" s="382"/>
      <c r="P12" s="393"/>
      <c r="Q12" s="384" t="s">
        <v>38</v>
      </c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</row>
    <row r="13" spans="1:57" s="10" customFormat="1" ht="13.5" customHeight="1" thickBot="1" x14ac:dyDescent="0.25">
      <c r="A13" s="52"/>
      <c r="B13" s="381"/>
      <c r="C13" s="383"/>
      <c r="D13" s="383"/>
      <c r="E13" s="383"/>
      <c r="F13" s="383"/>
      <c r="G13" s="383"/>
      <c r="H13" s="403"/>
      <c r="I13" s="11" t="s">
        <v>4</v>
      </c>
      <c r="J13" s="12" t="s">
        <v>5</v>
      </c>
      <c r="K13" s="12" t="s">
        <v>6</v>
      </c>
      <c r="L13" s="65" t="s">
        <v>7</v>
      </c>
      <c r="M13" s="60" t="s">
        <v>12</v>
      </c>
      <c r="N13" s="12" t="s">
        <v>13</v>
      </c>
      <c r="O13" s="12" t="s">
        <v>10</v>
      </c>
      <c r="P13" s="13" t="s">
        <v>11</v>
      </c>
      <c r="Q13" s="385"/>
      <c r="R13" s="166"/>
      <c r="S13" s="166" t="s">
        <v>26</v>
      </c>
      <c r="T13" s="167" t="s">
        <v>4</v>
      </c>
      <c r="U13" s="167" t="s">
        <v>5</v>
      </c>
      <c r="V13" s="167" t="s">
        <v>6</v>
      </c>
      <c r="W13" s="167" t="s">
        <v>7</v>
      </c>
      <c r="X13" s="168"/>
      <c r="Y13" s="169" t="s">
        <v>12</v>
      </c>
      <c r="Z13" s="169" t="s">
        <v>13</v>
      </c>
      <c r="AA13" s="169" t="s">
        <v>10</v>
      </c>
      <c r="AB13" s="170" t="s">
        <v>11</v>
      </c>
      <c r="AC13" s="168"/>
      <c r="AD13" s="166"/>
      <c r="AE13" s="166" t="s">
        <v>13</v>
      </c>
      <c r="AF13" s="166" t="s">
        <v>21</v>
      </c>
      <c r="AG13" s="166" t="s">
        <v>22</v>
      </c>
      <c r="AH13" s="166" t="s">
        <v>29</v>
      </c>
      <c r="AI13" s="166" t="s">
        <v>24</v>
      </c>
      <c r="AJ13" s="166"/>
      <c r="AK13" s="166"/>
      <c r="AL13" s="166"/>
      <c r="AM13" s="166"/>
      <c r="AN13" s="166"/>
      <c r="AO13" s="166"/>
      <c r="AP13" s="166" t="s">
        <v>38</v>
      </c>
      <c r="AQ13" s="166" t="s">
        <v>23</v>
      </c>
      <c r="AR13" s="166" t="s">
        <v>31</v>
      </c>
      <c r="AS13" s="166" t="s">
        <v>25</v>
      </c>
      <c r="AT13" s="16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</row>
    <row r="14" spans="1:57" ht="15" customHeight="1" x14ac:dyDescent="0.2">
      <c r="B14" s="244">
        <v>1</v>
      </c>
      <c r="C14" s="254" t="s">
        <v>30</v>
      </c>
      <c r="D14" s="255"/>
      <c r="E14" s="254"/>
      <c r="F14" s="254"/>
      <c r="G14" s="254"/>
      <c r="H14" s="256"/>
      <c r="I14" s="244"/>
      <c r="J14" s="245"/>
      <c r="K14" s="245"/>
      <c r="L14" s="248"/>
      <c r="M14" s="257"/>
      <c r="N14" s="258"/>
      <c r="O14" s="259"/>
      <c r="P14" s="252"/>
      <c r="Q14" s="40"/>
      <c r="S14" s="163">
        <f t="shared" ref="S14:S26" si="0">IF(F14="DL",0,G14)</f>
        <v>0</v>
      </c>
      <c r="T14" s="163">
        <f t="shared" ref="T14:T26" si="1">IF(F14="DL",0,I14)</f>
        <v>0</v>
      </c>
      <c r="U14" s="163">
        <f t="shared" ref="U14:U26" si="2">IF(F14="DL",0,J14)</f>
        <v>0</v>
      </c>
      <c r="V14" s="163">
        <f t="shared" ref="V14:V26" si="3">IF(F14="DL",0,K14)</f>
        <v>0</v>
      </c>
      <c r="W14" s="163">
        <f>IF($F$14="DL",0,L14)</f>
        <v>0</v>
      </c>
      <c r="Y14" s="163">
        <f t="shared" ref="Y14:Y26" si="4">IF($F14="DL",0,M14)</f>
        <v>0</v>
      </c>
      <c r="Z14" s="163">
        <f t="shared" ref="Z14:Z26" si="5">IF($F14="DL",0,N14)</f>
        <v>0</v>
      </c>
      <c r="AA14" s="163">
        <f t="shared" ref="AA14:AA26" si="6">IF($F14="DL",0,O14)</f>
        <v>0</v>
      </c>
      <c r="AB14" s="163">
        <f t="shared" ref="AB14:AB26" si="7">IF($F14="DL",0,P14)</f>
        <v>0</v>
      </c>
      <c r="AD14" s="163">
        <f t="shared" ref="AD14:AD26" si="8">IF(F14="DL",0,1)</f>
        <v>1</v>
      </c>
      <c r="AE14" s="163">
        <f t="shared" ref="AE14:AE26" si="9">J14+K14+L14</f>
        <v>0</v>
      </c>
      <c r="AF14" s="163">
        <f t="shared" ref="AF14:AF26" si="10">$AD14*IF($C14="F",$O14,0)</f>
        <v>0</v>
      </c>
      <c r="AG14" s="163">
        <f t="shared" ref="AG14:AG26" si="11">$AD14*IF($C14="C",$O14,0)</f>
        <v>0</v>
      </c>
      <c r="AH14" s="163">
        <f t="shared" ref="AH14:AH26" si="12">$AD14*IF($C14="D",$O14,0)</f>
        <v>0</v>
      </c>
      <c r="AI14" s="163">
        <f t="shared" ref="AI14:AI26" si="13">$AD14*IF($C14="S",$O14,0)</f>
        <v>0</v>
      </c>
      <c r="AP14" s="163">
        <f t="shared" ref="AP14:AP26" si="14">AD14*IF(Q14&lt;&gt;"",O14,0)</f>
        <v>0</v>
      </c>
      <c r="AQ14" s="163">
        <f t="shared" ref="AQ14:AQ26" si="15">IF(F14="DI",O14,0)</f>
        <v>0</v>
      </c>
      <c r="AR14" s="163">
        <f t="shared" ref="AR14:AR26" si="16">IF(F14="DO",O14,0)</f>
        <v>0</v>
      </c>
      <c r="AS14" s="163">
        <f t="shared" ref="AS14:AS26" si="17">IF(F14="DL",O14,0)</f>
        <v>0</v>
      </c>
    </row>
    <row r="15" spans="1:57" ht="15" customHeight="1" x14ac:dyDescent="0.2">
      <c r="B15" s="253">
        <v>2</v>
      </c>
      <c r="C15" s="254" t="s">
        <v>30</v>
      </c>
      <c r="D15" s="255"/>
      <c r="E15" s="254"/>
      <c r="F15" s="254"/>
      <c r="G15" s="254"/>
      <c r="H15" s="256"/>
      <c r="I15" s="244"/>
      <c r="J15" s="245"/>
      <c r="K15" s="245"/>
      <c r="L15" s="248"/>
      <c r="M15" s="257"/>
      <c r="N15" s="258"/>
      <c r="O15" s="259"/>
      <c r="P15" s="252"/>
      <c r="Q15" s="40"/>
      <c r="S15" s="163">
        <f t="shared" si="0"/>
        <v>0</v>
      </c>
      <c r="T15" s="163">
        <f t="shared" si="1"/>
        <v>0</v>
      </c>
      <c r="U15" s="163">
        <f t="shared" si="2"/>
        <v>0</v>
      </c>
      <c r="V15" s="163">
        <f t="shared" si="3"/>
        <v>0</v>
      </c>
      <c r="W15" s="163">
        <f t="shared" ref="W15:W26" si="18">IF(F15="DL",0,L15)</f>
        <v>0</v>
      </c>
      <c r="Y15" s="163">
        <f t="shared" si="4"/>
        <v>0</v>
      </c>
      <c r="Z15" s="163">
        <f t="shared" si="5"/>
        <v>0</v>
      </c>
      <c r="AA15" s="163">
        <f t="shared" si="6"/>
        <v>0</v>
      </c>
      <c r="AB15" s="163">
        <f t="shared" si="7"/>
        <v>0</v>
      </c>
      <c r="AD15" s="163">
        <f t="shared" si="8"/>
        <v>1</v>
      </c>
      <c r="AE15" s="163">
        <f t="shared" si="9"/>
        <v>0</v>
      </c>
      <c r="AF15" s="163">
        <f t="shared" si="10"/>
        <v>0</v>
      </c>
      <c r="AG15" s="163">
        <f t="shared" si="11"/>
        <v>0</v>
      </c>
      <c r="AH15" s="163">
        <f t="shared" si="12"/>
        <v>0</v>
      </c>
      <c r="AI15" s="163">
        <f t="shared" si="13"/>
        <v>0</v>
      </c>
      <c r="AP15" s="163">
        <f t="shared" si="14"/>
        <v>0</v>
      </c>
      <c r="AQ15" s="163">
        <f t="shared" si="15"/>
        <v>0</v>
      </c>
      <c r="AR15" s="163">
        <f t="shared" si="16"/>
        <v>0</v>
      </c>
      <c r="AS15" s="163">
        <f t="shared" si="17"/>
        <v>0</v>
      </c>
    </row>
    <row r="16" spans="1:57" ht="15" customHeight="1" x14ac:dyDescent="0.2">
      <c r="B16" s="253">
        <v>3</v>
      </c>
      <c r="C16" s="254" t="s">
        <v>30</v>
      </c>
      <c r="D16" s="255"/>
      <c r="E16" s="254"/>
      <c r="F16" s="245"/>
      <c r="G16" s="254"/>
      <c r="H16" s="256"/>
      <c r="I16" s="244"/>
      <c r="J16" s="245"/>
      <c r="K16" s="245"/>
      <c r="L16" s="248"/>
      <c r="M16" s="257"/>
      <c r="N16" s="258"/>
      <c r="O16" s="259"/>
      <c r="P16" s="252"/>
      <c r="Q16" s="40"/>
      <c r="S16" s="163">
        <f t="shared" si="0"/>
        <v>0</v>
      </c>
      <c r="T16" s="163">
        <f t="shared" si="1"/>
        <v>0</v>
      </c>
      <c r="U16" s="163">
        <f t="shared" si="2"/>
        <v>0</v>
      </c>
      <c r="V16" s="163">
        <f t="shared" si="3"/>
        <v>0</v>
      </c>
      <c r="W16" s="163">
        <f t="shared" si="18"/>
        <v>0</v>
      </c>
      <c r="Y16" s="163">
        <f t="shared" si="4"/>
        <v>0</v>
      </c>
      <c r="Z16" s="163">
        <f t="shared" si="5"/>
        <v>0</v>
      </c>
      <c r="AA16" s="163">
        <f t="shared" si="6"/>
        <v>0</v>
      </c>
      <c r="AB16" s="163">
        <f t="shared" si="7"/>
        <v>0</v>
      </c>
      <c r="AD16" s="163">
        <f t="shared" si="8"/>
        <v>1</v>
      </c>
      <c r="AE16" s="163">
        <f t="shared" si="9"/>
        <v>0</v>
      </c>
      <c r="AF16" s="163">
        <f t="shared" si="10"/>
        <v>0</v>
      </c>
      <c r="AG16" s="163">
        <f t="shared" si="11"/>
        <v>0</v>
      </c>
      <c r="AH16" s="163">
        <f t="shared" si="12"/>
        <v>0</v>
      </c>
      <c r="AI16" s="163">
        <f t="shared" si="13"/>
        <v>0</v>
      </c>
      <c r="AP16" s="163">
        <f t="shared" si="14"/>
        <v>0</v>
      </c>
      <c r="AQ16" s="163">
        <f t="shared" si="15"/>
        <v>0</v>
      </c>
      <c r="AR16" s="163">
        <f t="shared" si="16"/>
        <v>0</v>
      </c>
      <c r="AS16" s="163">
        <f t="shared" si="17"/>
        <v>0</v>
      </c>
    </row>
    <row r="17" spans="2:45" ht="15" customHeight="1" x14ac:dyDescent="0.2">
      <c r="B17" s="253">
        <v>4</v>
      </c>
      <c r="C17" s="254" t="s">
        <v>30</v>
      </c>
      <c r="D17" s="255"/>
      <c r="E17" s="254"/>
      <c r="F17" s="254"/>
      <c r="G17" s="254"/>
      <c r="H17" s="256"/>
      <c r="I17" s="244"/>
      <c r="J17" s="245"/>
      <c r="K17" s="245"/>
      <c r="L17" s="248"/>
      <c r="M17" s="257"/>
      <c r="N17" s="258"/>
      <c r="O17" s="259"/>
      <c r="P17" s="252"/>
      <c r="Q17" s="40"/>
      <c r="S17" s="163">
        <f t="shared" si="0"/>
        <v>0</v>
      </c>
      <c r="T17" s="163">
        <f t="shared" si="1"/>
        <v>0</v>
      </c>
      <c r="U17" s="163">
        <f t="shared" si="2"/>
        <v>0</v>
      </c>
      <c r="V17" s="163">
        <f t="shared" si="3"/>
        <v>0</v>
      </c>
      <c r="W17" s="163">
        <f t="shared" si="18"/>
        <v>0</v>
      </c>
      <c r="Y17" s="163">
        <f t="shared" si="4"/>
        <v>0</v>
      </c>
      <c r="Z17" s="163">
        <f t="shared" si="5"/>
        <v>0</v>
      </c>
      <c r="AA17" s="163">
        <f t="shared" si="6"/>
        <v>0</v>
      </c>
      <c r="AB17" s="163">
        <f t="shared" si="7"/>
        <v>0</v>
      </c>
      <c r="AD17" s="163">
        <f t="shared" si="8"/>
        <v>1</v>
      </c>
      <c r="AE17" s="163">
        <f t="shared" si="9"/>
        <v>0</v>
      </c>
      <c r="AF17" s="163">
        <f t="shared" si="10"/>
        <v>0</v>
      </c>
      <c r="AG17" s="163">
        <f t="shared" si="11"/>
        <v>0</v>
      </c>
      <c r="AH17" s="163">
        <f t="shared" si="12"/>
        <v>0</v>
      </c>
      <c r="AI17" s="163">
        <f t="shared" si="13"/>
        <v>0</v>
      </c>
      <c r="AP17" s="163">
        <f t="shared" si="14"/>
        <v>0</v>
      </c>
      <c r="AQ17" s="163">
        <f t="shared" si="15"/>
        <v>0</v>
      </c>
      <c r="AR17" s="163">
        <f t="shared" si="16"/>
        <v>0</v>
      </c>
      <c r="AS17" s="163">
        <f t="shared" si="17"/>
        <v>0</v>
      </c>
    </row>
    <row r="18" spans="2:45" ht="15" customHeight="1" x14ac:dyDescent="0.2">
      <c r="B18" s="253">
        <v>5</v>
      </c>
      <c r="C18" s="254" t="s">
        <v>5</v>
      </c>
      <c r="D18" s="255"/>
      <c r="E18" s="254"/>
      <c r="F18" s="254"/>
      <c r="G18" s="254"/>
      <c r="H18" s="256"/>
      <c r="I18" s="244"/>
      <c r="J18" s="245"/>
      <c r="K18" s="245"/>
      <c r="L18" s="248"/>
      <c r="M18" s="257"/>
      <c r="N18" s="258"/>
      <c r="O18" s="259"/>
      <c r="P18" s="252"/>
      <c r="Q18" s="40"/>
      <c r="S18" s="163">
        <f t="shared" si="0"/>
        <v>0</v>
      </c>
      <c r="T18" s="163">
        <f t="shared" si="1"/>
        <v>0</v>
      </c>
      <c r="U18" s="163">
        <f t="shared" si="2"/>
        <v>0</v>
      </c>
      <c r="V18" s="163">
        <f t="shared" si="3"/>
        <v>0</v>
      </c>
      <c r="W18" s="163">
        <f t="shared" si="18"/>
        <v>0</v>
      </c>
      <c r="Y18" s="163">
        <f t="shared" si="4"/>
        <v>0</v>
      </c>
      <c r="Z18" s="163">
        <f t="shared" si="5"/>
        <v>0</v>
      </c>
      <c r="AA18" s="163">
        <f t="shared" si="6"/>
        <v>0</v>
      </c>
      <c r="AB18" s="163">
        <f t="shared" si="7"/>
        <v>0</v>
      </c>
      <c r="AD18" s="163">
        <f t="shared" si="8"/>
        <v>1</v>
      </c>
      <c r="AE18" s="163">
        <f t="shared" si="9"/>
        <v>0</v>
      </c>
      <c r="AF18" s="163">
        <f t="shared" si="10"/>
        <v>0</v>
      </c>
      <c r="AG18" s="163">
        <f t="shared" si="11"/>
        <v>0</v>
      </c>
      <c r="AH18" s="163">
        <f t="shared" si="12"/>
        <v>0</v>
      </c>
      <c r="AI18" s="163">
        <f t="shared" si="13"/>
        <v>0</v>
      </c>
      <c r="AP18" s="163">
        <f t="shared" si="14"/>
        <v>0</v>
      </c>
      <c r="AQ18" s="163">
        <f t="shared" si="15"/>
        <v>0</v>
      </c>
      <c r="AR18" s="163">
        <f t="shared" si="16"/>
        <v>0</v>
      </c>
      <c r="AS18" s="163">
        <f t="shared" si="17"/>
        <v>0</v>
      </c>
    </row>
    <row r="19" spans="2:45" ht="15" customHeight="1" x14ac:dyDescent="0.2">
      <c r="B19" s="253">
        <v>6</v>
      </c>
      <c r="C19" s="254" t="s">
        <v>4</v>
      </c>
      <c r="D19" s="255"/>
      <c r="E19" s="254"/>
      <c r="F19" s="245"/>
      <c r="G19" s="254"/>
      <c r="H19" s="256"/>
      <c r="I19" s="244"/>
      <c r="J19" s="245"/>
      <c r="K19" s="245"/>
      <c r="L19" s="248"/>
      <c r="M19" s="257"/>
      <c r="N19" s="258"/>
      <c r="O19" s="259"/>
      <c r="P19" s="252"/>
      <c r="Q19" s="293"/>
      <c r="S19" s="163">
        <f t="shared" si="0"/>
        <v>0</v>
      </c>
      <c r="T19" s="163">
        <f t="shared" si="1"/>
        <v>0</v>
      </c>
      <c r="U19" s="163">
        <f t="shared" si="2"/>
        <v>0</v>
      </c>
      <c r="V19" s="163">
        <f t="shared" si="3"/>
        <v>0</v>
      </c>
      <c r="W19" s="163">
        <f t="shared" si="18"/>
        <v>0</v>
      </c>
      <c r="Y19" s="163">
        <f t="shared" si="4"/>
        <v>0</v>
      </c>
      <c r="Z19" s="163">
        <f t="shared" si="5"/>
        <v>0</v>
      </c>
      <c r="AA19" s="163">
        <f t="shared" si="6"/>
        <v>0</v>
      </c>
      <c r="AB19" s="163">
        <f t="shared" si="7"/>
        <v>0</v>
      </c>
      <c r="AD19" s="163">
        <f t="shared" si="8"/>
        <v>1</v>
      </c>
      <c r="AE19" s="163">
        <f t="shared" si="9"/>
        <v>0</v>
      </c>
      <c r="AF19" s="163">
        <f t="shared" si="10"/>
        <v>0</v>
      </c>
      <c r="AG19" s="163">
        <f t="shared" si="11"/>
        <v>0</v>
      </c>
      <c r="AH19" s="163">
        <f t="shared" si="12"/>
        <v>0</v>
      </c>
      <c r="AI19" s="163">
        <f t="shared" si="13"/>
        <v>0</v>
      </c>
      <c r="AP19" s="163">
        <f t="shared" si="14"/>
        <v>0</v>
      </c>
      <c r="AQ19" s="163">
        <f t="shared" si="15"/>
        <v>0</v>
      </c>
      <c r="AR19" s="163">
        <f t="shared" si="16"/>
        <v>0</v>
      </c>
      <c r="AS19" s="163">
        <f t="shared" si="17"/>
        <v>0</v>
      </c>
    </row>
    <row r="20" spans="2:45" ht="15" customHeight="1" x14ac:dyDescent="0.2">
      <c r="B20" s="244">
        <v>7</v>
      </c>
      <c r="C20" s="254" t="s">
        <v>4</v>
      </c>
      <c r="D20" s="255"/>
      <c r="E20" s="254"/>
      <c r="F20" s="245"/>
      <c r="G20" s="254"/>
      <c r="H20" s="256"/>
      <c r="I20" s="244"/>
      <c r="J20" s="245"/>
      <c r="K20" s="245"/>
      <c r="L20" s="248"/>
      <c r="M20" s="257"/>
      <c r="N20" s="258"/>
      <c r="O20" s="259"/>
      <c r="P20" s="252"/>
      <c r="Q20" s="293"/>
      <c r="S20" s="163">
        <f>IF(F20="DL",0,G20)</f>
        <v>0</v>
      </c>
      <c r="T20" s="163">
        <f>IF(F20="DL",0,I20)</f>
        <v>0</v>
      </c>
      <c r="U20" s="163">
        <f>IF(F20="DL",0,J20)</f>
        <v>0</v>
      </c>
      <c r="V20" s="163">
        <f>IF(F20="DL",0,K20)</f>
        <v>0</v>
      </c>
      <c r="W20" s="163">
        <f>IF(F20="DL",0,L20)</f>
        <v>0</v>
      </c>
      <c r="Y20" s="163">
        <f t="shared" ref="Y20:AB21" si="19">IF($F20="DL",0,M20)</f>
        <v>0</v>
      </c>
      <c r="Z20" s="163">
        <f t="shared" si="19"/>
        <v>0</v>
      </c>
      <c r="AA20" s="163">
        <f t="shared" si="19"/>
        <v>0</v>
      </c>
      <c r="AB20" s="163">
        <f t="shared" si="19"/>
        <v>0</v>
      </c>
      <c r="AD20" s="163">
        <f>IF(F20="DL",0,1)</f>
        <v>1</v>
      </c>
      <c r="AE20" s="163">
        <f>J20+K20+L20</f>
        <v>0</v>
      </c>
      <c r="AF20" s="163">
        <f t="shared" si="10"/>
        <v>0</v>
      </c>
      <c r="AG20" s="163">
        <f t="shared" si="11"/>
        <v>0</v>
      </c>
      <c r="AH20" s="163">
        <f t="shared" si="12"/>
        <v>0</v>
      </c>
      <c r="AI20" s="163">
        <f t="shared" si="13"/>
        <v>0</v>
      </c>
      <c r="AP20" s="163">
        <f>AD20*IF(Q20&lt;&gt;"",O20,0)</f>
        <v>0</v>
      </c>
      <c r="AQ20" s="163">
        <f>IF(F20="DI",O20,0)</f>
        <v>0</v>
      </c>
      <c r="AR20" s="163">
        <f>IF(F20="DO",O20,0)</f>
        <v>0</v>
      </c>
      <c r="AS20" s="163">
        <f>IF(F20="DL",O20,0)</f>
        <v>0</v>
      </c>
    </row>
    <row r="21" spans="2:45" ht="15" customHeight="1" x14ac:dyDescent="0.2">
      <c r="B21" s="253">
        <v>8</v>
      </c>
      <c r="C21" s="254" t="s">
        <v>5</v>
      </c>
      <c r="D21" s="255"/>
      <c r="E21" s="254"/>
      <c r="F21" s="245"/>
      <c r="G21" s="254"/>
      <c r="H21" s="256"/>
      <c r="I21" s="244"/>
      <c r="J21" s="245"/>
      <c r="K21" s="245"/>
      <c r="L21" s="248"/>
      <c r="M21" s="257"/>
      <c r="N21" s="258"/>
      <c r="O21" s="259"/>
      <c r="P21" s="252"/>
      <c r="Q21" s="293"/>
      <c r="S21" s="163">
        <f>IF(F21="DL",0,G21)</f>
        <v>0</v>
      </c>
      <c r="T21" s="163">
        <f>IF(F21="DL",0,I21)</f>
        <v>0</v>
      </c>
      <c r="U21" s="163">
        <f>IF(F21="DL",0,J21)</f>
        <v>0</v>
      </c>
      <c r="V21" s="163">
        <f>IF(F21="DL",0,K21)</f>
        <v>0</v>
      </c>
      <c r="W21" s="163">
        <f>IF(F21="DL",0,L21)</f>
        <v>0</v>
      </c>
      <c r="Y21" s="163">
        <f t="shared" si="19"/>
        <v>0</v>
      </c>
      <c r="Z21" s="163">
        <f t="shared" si="19"/>
        <v>0</v>
      </c>
      <c r="AA21" s="163">
        <f t="shared" si="19"/>
        <v>0</v>
      </c>
      <c r="AB21" s="163">
        <f t="shared" si="19"/>
        <v>0</v>
      </c>
      <c r="AD21" s="163">
        <f>IF(F21="DL",0,1)</f>
        <v>1</v>
      </c>
      <c r="AE21" s="163">
        <f>J21+K21+L21</f>
        <v>0</v>
      </c>
      <c r="AF21" s="163">
        <f t="shared" si="10"/>
        <v>0</v>
      </c>
      <c r="AG21" s="163">
        <f t="shared" si="11"/>
        <v>0</v>
      </c>
      <c r="AH21" s="163">
        <f t="shared" si="12"/>
        <v>0</v>
      </c>
      <c r="AI21" s="163">
        <f t="shared" si="13"/>
        <v>0</v>
      </c>
      <c r="AP21" s="163">
        <f>AD21*IF(Q21&lt;&gt;"",O21,0)</f>
        <v>0</v>
      </c>
      <c r="AQ21" s="163">
        <f>IF(F21="DI",O21,0)</f>
        <v>0</v>
      </c>
      <c r="AR21" s="163">
        <f>IF(F21="DO",O21,0)</f>
        <v>0</v>
      </c>
      <c r="AS21" s="163">
        <f>IF(F21="DL",O21,0)</f>
        <v>0</v>
      </c>
    </row>
    <row r="22" spans="2:45" ht="15" customHeight="1" x14ac:dyDescent="0.2">
      <c r="B22" s="315">
        <v>9</v>
      </c>
      <c r="C22" s="175" t="s">
        <v>4</v>
      </c>
      <c r="D22" s="277"/>
      <c r="E22" s="35"/>
      <c r="F22" s="35"/>
      <c r="G22" s="35"/>
      <c r="H22" s="58"/>
      <c r="I22" s="32"/>
      <c r="J22" s="33"/>
      <c r="K22" s="33"/>
      <c r="L22" s="66"/>
      <c r="M22" s="62"/>
      <c r="N22" s="17"/>
      <c r="O22" s="16"/>
      <c r="P22" s="260"/>
      <c r="Q22" s="293"/>
      <c r="S22" s="163">
        <f t="shared" si="0"/>
        <v>0</v>
      </c>
      <c r="T22" s="163">
        <f>IF(F22="DL",0,I22)</f>
        <v>0</v>
      </c>
      <c r="U22" s="163">
        <f t="shared" si="2"/>
        <v>0</v>
      </c>
      <c r="V22" s="163">
        <f t="shared" si="3"/>
        <v>0</v>
      </c>
      <c r="W22" s="163">
        <f t="shared" si="18"/>
        <v>0</v>
      </c>
      <c r="Y22" s="163">
        <f t="shared" si="4"/>
        <v>0</v>
      </c>
      <c r="Z22" s="163">
        <f t="shared" si="5"/>
        <v>0</v>
      </c>
      <c r="AA22" s="163">
        <f t="shared" si="6"/>
        <v>0</v>
      </c>
      <c r="AB22" s="163">
        <f t="shared" si="7"/>
        <v>0</v>
      </c>
      <c r="AD22" s="163">
        <f t="shared" si="8"/>
        <v>1</v>
      </c>
      <c r="AE22" s="163">
        <f t="shared" si="9"/>
        <v>0</v>
      </c>
      <c r="AF22" s="163">
        <f t="shared" si="10"/>
        <v>0</v>
      </c>
      <c r="AG22" s="163">
        <f t="shared" si="11"/>
        <v>0</v>
      </c>
      <c r="AH22" s="163">
        <f t="shared" si="12"/>
        <v>0</v>
      </c>
      <c r="AI22" s="163">
        <f t="shared" si="13"/>
        <v>0</v>
      </c>
      <c r="AP22" s="163">
        <f t="shared" si="14"/>
        <v>0</v>
      </c>
      <c r="AQ22" s="163">
        <f t="shared" si="15"/>
        <v>0</v>
      </c>
      <c r="AR22" s="163">
        <f t="shared" si="16"/>
        <v>0</v>
      </c>
      <c r="AS22" s="163">
        <f t="shared" si="17"/>
        <v>0</v>
      </c>
    </row>
    <row r="23" spans="2:45" ht="15" customHeight="1" x14ac:dyDescent="0.2">
      <c r="B23" s="34">
        <v>10</v>
      </c>
      <c r="C23" s="175"/>
      <c r="D23" s="277"/>
      <c r="E23" s="35"/>
      <c r="F23" s="35"/>
      <c r="G23" s="35"/>
      <c r="H23" s="58"/>
      <c r="I23" s="32"/>
      <c r="J23" s="33"/>
      <c r="K23" s="33"/>
      <c r="L23" s="66"/>
      <c r="M23" s="62" t="str">
        <f t="shared" ref="M23:M26" si="20">IF(I23&lt;&gt;"",I23*14,"")</f>
        <v/>
      </c>
      <c r="N23" s="17" t="str">
        <f t="shared" ref="N23:N26" si="21">IF(AE23&lt;&gt;0,AE23*14,"")</f>
        <v/>
      </c>
      <c r="O23" s="16">
        <f t="shared" ref="O23:O26" si="22">SUM(M23:N23)</f>
        <v>0</v>
      </c>
      <c r="P23" s="260">
        <f t="shared" ref="P23:P25" si="23">G23*25-O23</f>
        <v>0</v>
      </c>
      <c r="Q23" s="293"/>
      <c r="S23" s="163">
        <f t="shared" si="0"/>
        <v>0</v>
      </c>
      <c r="T23" s="163">
        <f t="shared" si="1"/>
        <v>0</v>
      </c>
      <c r="U23" s="163">
        <f t="shared" si="2"/>
        <v>0</v>
      </c>
      <c r="V23" s="163">
        <f t="shared" si="3"/>
        <v>0</v>
      </c>
      <c r="W23" s="163">
        <f t="shared" si="18"/>
        <v>0</v>
      </c>
      <c r="Y23" s="163" t="str">
        <f t="shared" si="4"/>
        <v/>
      </c>
      <c r="Z23" s="163" t="str">
        <f t="shared" si="5"/>
        <v/>
      </c>
      <c r="AA23" s="163">
        <f t="shared" si="6"/>
        <v>0</v>
      </c>
      <c r="AB23" s="163">
        <f t="shared" si="7"/>
        <v>0</v>
      </c>
      <c r="AD23" s="163">
        <f t="shared" si="8"/>
        <v>1</v>
      </c>
      <c r="AE23" s="163">
        <f t="shared" si="9"/>
        <v>0</v>
      </c>
      <c r="AF23" s="163">
        <f t="shared" si="10"/>
        <v>0</v>
      </c>
      <c r="AG23" s="163">
        <f t="shared" si="11"/>
        <v>0</v>
      </c>
      <c r="AH23" s="163">
        <f t="shared" si="12"/>
        <v>0</v>
      </c>
      <c r="AI23" s="163">
        <f t="shared" si="13"/>
        <v>0</v>
      </c>
      <c r="AP23" s="163">
        <f t="shared" si="14"/>
        <v>0</v>
      </c>
      <c r="AQ23" s="163">
        <f t="shared" si="15"/>
        <v>0</v>
      </c>
      <c r="AR23" s="163">
        <f t="shared" si="16"/>
        <v>0</v>
      </c>
      <c r="AS23" s="163">
        <f t="shared" si="17"/>
        <v>0</v>
      </c>
    </row>
    <row r="24" spans="2:45" ht="15" customHeight="1" x14ac:dyDescent="0.2">
      <c r="B24" s="34">
        <v>11</v>
      </c>
      <c r="C24" s="175"/>
      <c r="D24" s="277"/>
      <c r="E24" s="35"/>
      <c r="F24" s="35"/>
      <c r="G24" s="35"/>
      <c r="H24" s="58"/>
      <c r="I24" s="32"/>
      <c r="J24" s="33"/>
      <c r="K24" s="33"/>
      <c r="L24" s="66"/>
      <c r="M24" s="62" t="str">
        <f t="shared" si="20"/>
        <v/>
      </c>
      <c r="N24" s="17" t="str">
        <f t="shared" si="21"/>
        <v/>
      </c>
      <c r="O24" s="16">
        <f t="shared" si="22"/>
        <v>0</v>
      </c>
      <c r="P24" s="260">
        <f t="shared" si="23"/>
        <v>0</v>
      </c>
      <c r="Q24" s="293"/>
      <c r="S24" s="163">
        <f t="shared" si="0"/>
        <v>0</v>
      </c>
      <c r="T24" s="163">
        <f t="shared" si="1"/>
        <v>0</v>
      </c>
      <c r="U24" s="163">
        <f t="shared" si="2"/>
        <v>0</v>
      </c>
      <c r="V24" s="163">
        <f t="shared" si="3"/>
        <v>0</v>
      </c>
      <c r="W24" s="163">
        <f t="shared" si="18"/>
        <v>0</v>
      </c>
      <c r="Y24" s="163" t="str">
        <f t="shared" si="4"/>
        <v/>
      </c>
      <c r="Z24" s="163" t="str">
        <f t="shared" si="5"/>
        <v/>
      </c>
      <c r="AA24" s="163">
        <f t="shared" si="6"/>
        <v>0</v>
      </c>
      <c r="AB24" s="163">
        <f t="shared" si="7"/>
        <v>0</v>
      </c>
      <c r="AD24" s="163">
        <f t="shared" si="8"/>
        <v>1</v>
      </c>
      <c r="AE24" s="163">
        <f t="shared" si="9"/>
        <v>0</v>
      </c>
      <c r="AF24" s="163">
        <f t="shared" si="10"/>
        <v>0</v>
      </c>
      <c r="AG24" s="163">
        <f t="shared" si="11"/>
        <v>0</v>
      </c>
      <c r="AH24" s="163">
        <f t="shared" si="12"/>
        <v>0</v>
      </c>
      <c r="AI24" s="163">
        <f t="shared" si="13"/>
        <v>0</v>
      </c>
      <c r="AP24" s="163">
        <f t="shared" si="14"/>
        <v>0</v>
      </c>
      <c r="AQ24" s="163">
        <f t="shared" si="15"/>
        <v>0</v>
      </c>
      <c r="AR24" s="163">
        <f t="shared" si="16"/>
        <v>0</v>
      </c>
      <c r="AS24" s="163">
        <f t="shared" si="17"/>
        <v>0</v>
      </c>
    </row>
    <row r="25" spans="2:45" ht="15" customHeight="1" x14ac:dyDescent="0.2">
      <c r="B25" s="34">
        <v>12</v>
      </c>
      <c r="C25" s="35"/>
      <c r="D25" s="36"/>
      <c r="E25" s="35"/>
      <c r="F25" s="35"/>
      <c r="G25" s="35"/>
      <c r="H25" s="58"/>
      <c r="I25" s="32"/>
      <c r="J25" s="33"/>
      <c r="K25" s="33"/>
      <c r="L25" s="66"/>
      <c r="M25" s="62" t="str">
        <f t="shared" si="20"/>
        <v/>
      </c>
      <c r="N25" s="17" t="str">
        <f t="shared" si="21"/>
        <v/>
      </c>
      <c r="O25" s="16">
        <f t="shared" si="22"/>
        <v>0</v>
      </c>
      <c r="P25" s="260">
        <f t="shared" si="23"/>
        <v>0</v>
      </c>
      <c r="Q25" s="293"/>
      <c r="S25" s="163">
        <f t="shared" si="0"/>
        <v>0</v>
      </c>
      <c r="T25" s="163">
        <f t="shared" si="1"/>
        <v>0</v>
      </c>
      <c r="U25" s="163">
        <f t="shared" si="2"/>
        <v>0</v>
      </c>
      <c r="V25" s="163">
        <f t="shared" si="3"/>
        <v>0</v>
      </c>
      <c r="W25" s="163">
        <f t="shared" si="18"/>
        <v>0</v>
      </c>
      <c r="Y25" s="163" t="str">
        <f t="shared" si="4"/>
        <v/>
      </c>
      <c r="Z25" s="163" t="str">
        <f t="shared" si="5"/>
        <v/>
      </c>
      <c r="AA25" s="163">
        <f t="shared" si="6"/>
        <v>0</v>
      </c>
      <c r="AB25" s="163">
        <f t="shared" si="7"/>
        <v>0</v>
      </c>
      <c r="AD25" s="163">
        <f t="shared" si="8"/>
        <v>1</v>
      </c>
      <c r="AE25" s="163">
        <f t="shared" si="9"/>
        <v>0</v>
      </c>
      <c r="AF25" s="163">
        <f t="shared" si="10"/>
        <v>0</v>
      </c>
      <c r="AG25" s="163">
        <f t="shared" si="11"/>
        <v>0</v>
      </c>
      <c r="AH25" s="163">
        <f t="shared" si="12"/>
        <v>0</v>
      </c>
      <c r="AI25" s="163">
        <f t="shared" si="13"/>
        <v>0</v>
      </c>
      <c r="AP25" s="163">
        <f t="shared" si="14"/>
        <v>0</v>
      </c>
      <c r="AQ25" s="163">
        <f t="shared" si="15"/>
        <v>0</v>
      </c>
      <c r="AR25" s="163">
        <f t="shared" si="16"/>
        <v>0</v>
      </c>
      <c r="AS25" s="163">
        <f t="shared" si="17"/>
        <v>0</v>
      </c>
    </row>
    <row r="26" spans="2:45" ht="15" customHeight="1" thickBot="1" x14ac:dyDescent="0.25">
      <c r="B26" s="32">
        <v>13</v>
      </c>
      <c r="C26" s="35"/>
      <c r="D26" s="39"/>
      <c r="E26" s="38"/>
      <c r="F26" s="35"/>
      <c r="G26" s="38"/>
      <c r="H26" s="59"/>
      <c r="I26" s="32"/>
      <c r="J26" s="33"/>
      <c r="K26" s="33"/>
      <c r="L26" s="66"/>
      <c r="M26" s="63" t="str">
        <f t="shared" si="20"/>
        <v/>
      </c>
      <c r="N26" s="20" t="str">
        <f t="shared" si="21"/>
        <v/>
      </c>
      <c r="O26" s="19">
        <f t="shared" si="22"/>
        <v>0</v>
      </c>
      <c r="P26" s="21">
        <f>O26</f>
        <v>0</v>
      </c>
      <c r="Q26" s="293"/>
      <c r="S26" s="163">
        <f t="shared" si="0"/>
        <v>0</v>
      </c>
      <c r="T26" s="163">
        <f t="shared" si="1"/>
        <v>0</v>
      </c>
      <c r="U26" s="163">
        <f t="shared" si="2"/>
        <v>0</v>
      </c>
      <c r="V26" s="163">
        <f t="shared" si="3"/>
        <v>0</v>
      </c>
      <c r="W26" s="163">
        <f t="shared" si="18"/>
        <v>0</v>
      </c>
      <c r="Y26" s="163" t="str">
        <f t="shared" si="4"/>
        <v/>
      </c>
      <c r="Z26" s="163" t="str">
        <f t="shared" si="5"/>
        <v/>
      </c>
      <c r="AA26" s="163">
        <f t="shared" si="6"/>
        <v>0</v>
      </c>
      <c r="AB26" s="163">
        <f t="shared" si="7"/>
        <v>0</v>
      </c>
      <c r="AD26" s="163">
        <f t="shared" si="8"/>
        <v>1</v>
      </c>
      <c r="AE26" s="163">
        <f t="shared" si="9"/>
        <v>0</v>
      </c>
      <c r="AF26" s="163">
        <f t="shared" si="10"/>
        <v>0</v>
      </c>
      <c r="AG26" s="163">
        <f t="shared" si="11"/>
        <v>0</v>
      </c>
      <c r="AH26" s="163">
        <f t="shared" si="12"/>
        <v>0</v>
      </c>
      <c r="AI26" s="163">
        <f t="shared" si="13"/>
        <v>0</v>
      </c>
      <c r="AP26" s="163">
        <f t="shared" si="14"/>
        <v>0</v>
      </c>
      <c r="AQ26" s="163">
        <f t="shared" si="15"/>
        <v>0</v>
      </c>
      <c r="AR26" s="163">
        <f t="shared" si="16"/>
        <v>0</v>
      </c>
      <c r="AS26" s="163">
        <f t="shared" si="17"/>
        <v>0</v>
      </c>
    </row>
    <row r="27" spans="2:45" ht="15" customHeight="1" thickBot="1" x14ac:dyDescent="0.25">
      <c r="B27" s="372" t="s">
        <v>91</v>
      </c>
      <c r="C27" s="373"/>
      <c r="D27" s="373"/>
      <c r="E27" s="373"/>
      <c r="F27" s="374"/>
      <c r="G27" s="378">
        <f>SUM(S14:S26)</f>
        <v>0</v>
      </c>
      <c r="H27" s="106"/>
      <c r="I27" s="22">
        <f>SUM(T14:T26)</f>
        <v>0</v>
      </c>
      <c r="J27" s="22">
        <f>SUM(U14:U26)</f>
        <v>0</v>
      </c>
      <c r="K27" s="22">
        <f>SUM(V14:V26)</f>
        <v>0</v>
      </c>
      <c r="L27" s="67">
        <f>SUM(W14:W26)</f>
        <v>0</v>
      </c>
      <c r="M27" s="64">
        <f>Y27</f>
        <v>0</v>
      </c>
      <c r="N27" s="24">
        <f>Z27</f>
        <v>0</v>
      </c>
      <c r="O27" s="24">
        <f>AA27</f>
        <v>0</v>
      </c>
      <c r="P27" s="24">
        <f>AB27</f>
        <v>0</v>
      </c>
      <c r="Q27" s="386"/>
      <c r="S27" s="171">
        <f>SUM(S14:S26)</f>
        <v>0</v>
      </c>
      <c r="T27" s="171">
        <f>SUM(T14:T26)</f>
        <v>0</v>
      </c>
      <c r="U27" s="171">
        <f>SUM(U14:U26)</f>
        <v>0</v>
      </c>
      <c r="V27" s="171">
        <f>SUM(V14:V26)</f>
        <v>0</v>
      </c>
      <c r="W27" s="171">
        <f>SUM(W14:W26)</f>
        <v>0</v>
      </c>
      <c r="X27" s="171"/>
      <c r="Y27" s="171">
        <f>SUM(Y14:Y26)</f>
        <v>0</v>
      </c>
      <c r="Z27" s="171">
        <f>SUM(Z14:Z26)</f>
        <v>0</v>
      </c>
      <c r="AA27" s="171">
        <f>SUM(AA14:AA26)</f>
        <v>0</v>
      </c>
      <c r="AB27" s="171">
        <f>SUM(AB14:AB26)</f>
        <v>0</v>
      </c>
      <c r="AC27" s="171"/>
      <c r="AD27" s="171">
        <f t="shared" ref="AD27:AI27" si="24">SUM(AD14:AD26)</f>
        <v>13</v>
      </c>
      <c r="AE27" s="171">
        <f t="shared" si="24"/>
        <v>0</v>
      </c>
      <c r="AF27" s="171">
        <f t="shared" si="24"/>
        <v>0</v>
      </c>
      <c r="AG27" s="171">
        <f t="shared" si="24"/>
        <v>0</v>
      </c>
      <c r="AH27" s="171">
        <f t="shared" si="24"/>
        <v>0</v>
      </c>
      <c r="AI27" s="171">
        <f t="shared" si="24"/>
        <v>0</v>
      </c>
      <c r="AJ27" s="171"/>
      <c r="AK27" s="171"/>
      <c r="AL27" s="171"/>
      <c r="AM27" s="171"/>
      <c r="AN27" s="171"/>
      <c r="AO27" s="171"/>
      <c r="AP27" s="171">
        <f>SUM(AP14:AP26)</f>
        <v>0</v>
      </c>
      <c r="AQ27" s="171">
        <f>SUM(AQ14:AQ26)</f>
        <v>0</v>
      </c>
      <c r="AR27" s="171">
        <f>SUM(AR14:AR26)</f>
        <v>0</v>
      </c>
      <c r="AS27" s="171">
        <f>SUM(AS14:AS26)</f>
        <v>0</v>
      </c>
    </row>
    <row r="28" spans="2:45" ht="15" customHeight="1" thickBot="1" x14ac:dyDescent="0.25">
      <c r="B28" s="375"/>
      <c r="C28" s="376"/>
      <c r="D28" s="376"/>
      <c r="E28" s="376"/>
      <c r="F28" s="377"/>
      <c r="G28" s="379"/>
      <c r="H28" s="107"/>
      <c r="I28" s="397">
        <f>SUM(I27:L27)</f>
        <v>0</v>
      </c>
      <c r="J28" s="398"/>
      <c r="K28" s="398"/>
      <c r="L28" s="399"/>
      <c r="M28" s="26"/>
      <c r="N28" s="26"/>
      <c r="O28" s="397">
        <f>SUM(O27:P27)</f>
        <v>0</v>
      </c>
      <c r="P28" s="398"/>
      <c r="Q28" s="387"/>
      <c r="U28" s="171">
        <f>I28</f>
        <v>0</v>
      </c>
      <c r="AD28" s="163">
        <f t="shared" ref="AD28:AD42" si="25">IF(F28="DL",0,1)</f>
        <v>1</v>
      </c>
    </row>
    <row r="29" spans="2:45" ht="15" customHeight="1" thickBot="1" x14ac:dyDescent="0.25">
      <c r="B29" s="394" t="s">
        <v>128</v>
      </c>
      <c r="C29" s="395"/>
      <c r="D29" s="395"/>
      <c r="E29" s="395"/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5"/>
      <c r="Q29" s="388"/>
      <c r="AD29" s="163">
        <f t="shared" si="25"/>
        <v>1</v>
      </c>
    </row>
    <row r="30" spans="2:45" ht="15" customHeight="1" x14ac:dyDescent="0.2">
      <c r="B30" s="244">
        <v>1</v>
      </c>
      <c r="C30" s="245" t="s">
        <v>30</v>
      </c>
      <c r="D30" s="246"/>
      <c r="E30" s="245"/>
      <c r="F30" s="245"/>
      <c r="G30" s="245"/>
      <c r="H30" s="247"/>
      <c r="I30" s="244"/>
      <c r="J30" s="245"/>
      <c r="K30" s="245"/>
      <c r="L30" s="248"/>
      <c r="M30" s="249"/>
      <c r="N30" s="250"/>
      <c r="O30" s="251"/>
      <c r="P30" s="252"/>
      <c r="Q30" s="293"/>
      <c r="S30" s="163">
        <f t="shared" ref="S30:S42" si="26">IF(F30="DL",0,G30)</f>
        <v>0</v>
      </c>
      <c r="T30" s="163">
        <f t="shared" ref="T30:T42" si="27">IF(F30="DL",0,I30)</f>
        <v>0</v>
      </c>
      <c r="U30" s="163">
        <f t="shared" ref="U30:U42" si="28">IF(F30="DL",0,J30)</f>
        <v>0</v>
      </c>
      <c r="V30" s="163">
        <f t="shared" ref="V30:V42" si="29">IF(F30="DL",0,K30)</f>
        <v>0</v>
      </c>
      <c r="W30" s="163">
        <f t="shared" ref="W30:W42" si="30">IF(F30="DL",0,L30)</f>
        <v>0</v>
      </c>
      <c r="Y30" s="163">
        <f t="shared" ref="Y30:Y42" si="31">IF($F30="DL",0,M30)</f>
        <v>0</v>
      </c>
      <c r="Z30" s="163">
        <f t="shared" ref="Z30:Z42" si="32">IF($F30="DL",0,N30)</f>
        <v>0</v>
      </c>
      <c r="AA30" s="163">
        <f t="shared" ref="AA30:AA42" si="33">IF($F30="DL",0,O30)</f>
        <v>0</v>
      </c>
      <c r="AB30" s="163">
        <f t="shared" ref="AB30:AB42" si="34">IF($F30="DL",0,P30)</f>
        <v>0</v>
      </c>
      <c r="AD30" s="163">
        <f t="shared" si="25"/>
        <v>1</v>
      </c>
      <c r="AE30" s="163">
        <f t="shared" ref="AE30:AE42" si="35">J30+K30+L30</f>
        <v>0</v>
      </c>
      <c r="AF30" s="163">
        <f t="shared" ref="AF30:AF42" si="36">$AD30*IF($C30="F",$O30,0)</f>
        <v>0</v>
      </c>
      <c r="AG30" s="163">
        <f t="shared" ref="AG30:AG42" si="37">$AD30*IF($C30="C",$O30,0)</f>
        <v>0</v>
      </c>
      <c r="AH30" s="163">
        <f t="shared" ref="AH30:AH42" si="38">$AD30*IF($C30="D",$O30,0)</f>
        <v>0</v>
      </c>
      <c r="AI30" s="163">
        <f t="shared" ref="AI30:AI42" si="39">$AD30*IF($C30="S",$O30,0)</f>
        <v>0</v>
      </c>
      <c r="AP30" s="163">
        <f t="shared" ref="AP30:AP42" si="40">AD30*IF(Q30&lt;&gt;"",O30,0)</f>
        <v>0</v>
      </c>
      <c r="AQ30" s="163">
        <f t="shared" ref="AQ30:AQ42" si="41">IF(F30="DI",O30,0)</f>
        <v>0</v>
      </c>
      <c r="AR30" s="163">
        <f t="shared" ref="AR30:AR42" si="42">IF(F30="DO",O30,0)</f>
        <v>0</v>
      </c>
      <c r="AS30" s="163">
        <f t="shared" ref="AS30:AS42" si="43">IF(F30="DL",O30,0)</f>
        <v>0</v>
      </c>
    </row>
    <row r="31" spans="2:45" ht="15" customHeight="1" x14ac:dyDescent="0.2">
      <c r="B31" s="253">
        <v>2</v>
      </c>
      <c r="C31" s="254" t="s">
        <v>30</v>
      </c>
      <c r="D31" s="255"/>
      <c r="E31" s="254"/>
      <c r="F31" s="254"/>
      <c r="G31" s="254"/>
      <c r="H31" s="256"/>
      <c r="I31" s="244"/>
      <c r="J31" s="245"/>
      <c r="K31" s="245"/>
      <c r="L31" s="248"/>
      <c r="M31" s="257"/>
      <c r="N31" s="258"/>
      <c r="O31" s="259"/>
      <c r="P31" s="252"/>
      <c r="Q31" s="293"/>
      <c r="S31" s="163">
        <f t="shared" si="26"/>
        <v>0</v>
      </c>
      <c r="T31" s="163">
        <f t="shared" si="27"/>
        <v>0</v>
      </c>
      <c r="U31" s="163">
        <f t="shared" si="28"/>
        <v>0</v>
      </c>
      <c r="V31" s="163">
        <f t="shared" si="29"/>
        <v>0</v>
      </c>
      <c r="W31" s="163">
        <f t="shared" si="30"/>
        <v>0</v>
      </c>
      <c r="Y31" s="163">
        <f t="shared" si="31"/>
        <v>0</v>
      </c>
      <c r="Z31" s="163">
        <f t="shared" si="32"/>
        <v>0</v>
      </c>
      <c r="AA31" s="163">
        <f t="shared" si="33"/>
        <v>0</v>
      </c>
      <c r="AB31" s="163">
        <f t="shared" si="34"/>
        <v>0</v>
      </c>
      <c r="AD31" s="163">
        <f t="shared" si="25"/>
        <v>1</v>
      </c>
      <c r="AE31" s="163">
        <f t="shared" si="35"/>
        <v>0</v>
      </c>
      <c r="AF31" s="163">
        <f t="shared" si="36"/>
        <v>0</v>
      </c>
      <c r="AG31" s="163">
        <f t="shared" si="37"/>
        <v>0</v>
      </c>
      <c r="AH31" s="163">
        <f t="shared" si="38"/>
        <v>0</v>
      </c>
      <c r="AI31" s="163">
        <f t="shared" si="39"/>
        <v>0</v>
      </c>
      <c r="AP31" s="163">
        <f t="shared" si="40"/>
        <v>0</v>
      </c>
      <c r="AQ31" s="163">
        <f t="shared" si="41"/>
        <v>0</v>
      </c>
      <c r="AR31" s="163">
        <f t="shared" si="42"/>
        <v>0</v>
      </c>
      <c r="AS31" s="163">
        <f t="shared" si="43"/>
        <v>0</v>
      </c>
    </row>
    <row r="32" spans="2:45" ht="15" customHeight="1" x14ac:dyDescent="0.2">
      <c r="B32" s="253">
        <v>3</v>
      </c>
      <c r="C32" s="254" t="s">
        <v>30</v>
      </c>
      <c r="D32" s="255"/>
      <c r="E32" s="254"/>
      <c r="F32" s="254"/>
      <c r="G32" s="254"/>
      <c r="H32" s="256"/>
      <c r="I32" s="244"/>
      <c r="J32" s="245"/>
      <c r="K32" s="245"/>
      <c r="L32" s="248"/>
      <c r="M32" s="257"/>
      <c r="N32" s="258"/>
      <c r="O32" s="259"/>
      <c r="P32" s="252"/>
      <c r="Q32" s="293"/>
      <c r="S32" s="163">
        <f t="shared" si="26"/>
        <v>0</v>
      </c>
      <c r="T32" s="163">
        <f t="shared" si="27"/>
        <v>0</v>
      </c>
      <c r="U32" s="163">
        <f t="shared" si="28"/>
        <v>0</v>
      </c>
      <c r="V32" s="163">
        <f t="shared" si="29"/>
        <v>0</v>
      </c>
      <c r="W32" s="163">
        <f t="shared" si="30"/>
        <v>0</v>
      </c>
      <c r="Y32" s="163">
        <f t="shared" si="31"/>
        <v>0</v>
      </c>
      <c r="Z32" s="163">
        <f t="shared" si="32"/>
        <v>0</v>
      </c>
      <c r="AA32" s="163">
        <f t="shared" si="33"/>
        <v>0</v>
      </c>
      <c r="AB32" s="163">
        <f t="shared" si="34"/>
        <v>0</v>
      </c>
      <c r="AD32" s="163">
        <f t="shared" si="25"/>
        <v>1</v>
      </c>
      <c r="AE32" s="163">
        <f t="shared" si="35"/>
        <v>0</v>
      </c>
      <c r="AF32" s="163">
        <f t="shared" si="36"/>
        <v>0</v>
      </c>
      <c r="AG32" s="163">
        <f t="shared" si="37"/>
        <v>0</v>
      </c>
      <c r="AH32" s="163">
        <f t="shared" si="38"/>
        <v>0</v>
      </c>
      <c r="AI32" s="163">
        <f t="shared" si="39"/>
        <v>0</v>
      </c>
      <c r="AP32" s="163">
        <f t="shared" si="40"/>
        <v>0</v>
      </c>
      <c r="AQ32" s="163">
        <f t="shared" si="41"/>
        <v>0</v>
      </c>
      <c r="AR32" s="163">
        <f t="shared" si="42"/>
        <v>0</v>
      </c>
      <c r="AS32" s="163">
        <f t="shared" si="43"/>
        <v>0</v>
      </c>
    </row>
    <row r="33" spans="2:45" ht="15" customHeight="1" x14ac:dyDescent="0.2">
      <c r="B33" s="244">
        <v>4</v>
      </c>
      <c r="C33" s="254" t="s">
        <v>30</v>
      </c>
      <c r="D33" s="255"/>
      <c r="E33" s="254"/>
      <c r="F33" s="245"/>
      <c r="G33" s="254"/>
      <c r="H33" s="256"/>
      <c r="I33" s="244"/>
      <c r="J33" s="245"/>
      <c r="K33" s="245"/>
      <c r="L33" s="248"/>
      <c r="M33" s="257"/>
      <c r="N33" s="258"/>
      <c r="O33" s="259"/>
      <c r="P33" s="252"/>
      <c r="Q33" s="293"/>
      <c r="S33" s="163">
        <f>IF(F33="DL",0,G33)</f>
        <v>0</v>
      </c>
      <c r="T33" s="163">
        <f>IF(F33="DL",0,I33)</f>
        <v>0</v>
      </c>
      <c r="U33" s="163">
        <f>IF(F33="DL",0,J33)</f>
        <v>0</v>
      </c>
      <c r="V33" s="163">
        <f>IF(F33="DL",0,K33)</f>
        <v>0</v>
      </c>
      <c r="W33" s="163">
        <f>IF(F33="DL",0,L33)</f>
        <v>0</v>
      </c>
      <c r="Y33" s="163">
        <f t="shared" ref="Y33:AB34" si="44">IF($F33="DL",0,M33)</f>
        <v>0</v>
      </c>
      <c r="Z33" s="163">
        <f t="shared" si="44"/>
        <v>0</v>
      </c>
      <c r="AA33" s="163">
        <f t="shared" si="44"/>
        <v>0</v>
      </c>
      <c r="AB33" s="163">
        <f t="shared" si="44"/>
        <v>0</v>
      </c>
      <c r="AD33" s="163">
        <f>IF(F33="DL",0,1)</f>
        <v>1</v>
      </c>
      <c r="AE33" s="163">
        <f>J33+K33+L33</f>
        <v>0</v>
      </c>
      <c r="AF33" s="163">
        <f t="shared" si="36"/>
        <v>0</v>
      </c>
      <c r="AG33" s="163">
        <f t="shared" si="37"/>
        <v>0</v>
      </c>
      <c r="AH33" s="163">
        <f t="shared" si="38"/>
        <v>0</v>
      </c>
      <c r="AI33" s="163">
        <f t="shared" si="39"/>
        <v>0</v>
      </c>
      <c r="AP33" s="163">
        <f>AD33*IF(Q33&lt;&gt;"",O33,0)</f>
        <v>0</v>
      </c>
      <c r="AQ33" s="163">
        <f>IF(F33="DI",O33,0)</f>
        <v>0</v>
      </c>
      <c r="AR33" s="163">
        <f>IF(F33="DO",O33,0)</f>
        <v>0</v>
      </c>
      <c r="AS33" s="163">
        <f>IF(F33="DL",O33,0)</f>
        <v>0</v>
      </c>
    </row>
    <row r="34" spans="2:45" ht="15" customHeight="1" x14ac:dyDescent="0.2">
      <c r="B34" s="253">
        <v>5</v>
      </c>
      <c r="C34" s="254" t="s">
        <v>5</v>
      </c>
      <c r="D34" s="255"/>
      <c r="E34" s="254"/>
      <c r="F34" s="245"/>
      <c r="G34" s="254"/>
      <c r="H34" s="256"/>
      <c r="I34" s="244"/>
      <c r="J34" s="245"/>
      <c r="K34" s="245"/>
      <c r="L34" s="248"/>
      <c r="M34" s="257"/>
      <c r="N34" s="258"/>
      <c r="O34" s="259"/>
      <c r="P34" s="252"/>
      <c r="Q34" s="293"/>
      <c r="S34" s="163">
        <f>IF(F34="DL",0,G34)</f>
        <v>0</v>
      </c>
      <c r="T34" s="163">
        <f>IF(F34="DL",0,I34)</f>
        <v>0</v>
      </c>
      <c r="U34" s="163">
        <f>IF(F34="DL",0,J34)</f>
        <v>0</v>
      </c>
      <c r="V34" s="163">
        <f>IF(F34="DL",0,K34)</f>
        <v>0</v>
      </c>
      <c r="W34" s="163">
        <f>IF(F34="DL",0,L34)</f>
        <v>0</v>
      </c>
      <c r="Y34" s="163">
        <f t="shared" si="44"/>
        <v>0</v>
      </c>
      <c r="Z34" s="163">
        <f t="shared" si="44"/>
        <v>0</v>
      </c>
      <c r="AA34" s="163">
        <f t="shared" si="44"/>
        <v>0</v>
      </c>
      <c r="AB34" s="163">
        <f t="shared" si="44"/>
        <v>0</v>
      </c>
      <c r="AD34" s="163">
        <f>IF(F34="DL",0,1)</f>
        <v>1</v>
      </c>
      <c r="AE34" s="163">
        <f>J34+K34+L34</f>
        <v>0</v>
      </c>
      <c r="AF34" s="163">
        <f t="shared" si="36"/>
        <v>0</v>
      </c>
      <c r="AG34" s="163">
        <f t="shared" si="37"/>
        <v>0</v>
      </c>
      <c r="AH34" s="163">
        <f t="shared" si="38"/>
        <v>0</v>
      </c>
      <c r="AI34" s="163">
        <f t="shared" si="39"/>
        <v>0</v>
      </c>
      <c r="AP34" s="163">
        <f>AD34*IF(Q34&lt;&gt;"",O34,0)</f>
        <v>0</v>
      </c>
      <c r="AQ34" s="163">
        <f>IF(F34="DI",O34,0)</f>
        <v>0</v>
      </c>
      <c r="AR34" s="163">
        <f>IF(F34="DO",O34,0)</f>
        <v>0</v>
      </c>
      <c r="AS34" s="163">
        <f>IF(F34="DL",O34,0)</f>
        <v>0</v>
      </c>
    </row>
    <row r="35" spans="2:45" ht="15" customHeight="1" x14ac:dyDescent="0.2">
      <c r="B35" s="253">
        <v>6</v>
      </c>
      <c r="C35" s="254" t="s">
        <v>30</v>
      </c>
      <c r="D35" s="255"/>
      <c r="E35" s="254"/>
      <c r="F35" s="245"/>
      <c r="G35" s="254"/>
      <c r="H35" s="256"/>
      <c r="I35" s="244"/>
      <c r="J35" s="245"/>
      <c r="K35" s="245"/>
      <c r="L35" s="248"/>
      <c r="M35" s="257"/>
      <c r="N35" s="258"/>
      <c r="O35" s="259"/>
      <c r="P35" s="252"/>
      <c r="Q35" s="293"/>
      <c r="S35" s="163">
        <f t="shared" si="26"/>
        <v>0</v>
      </c>
      <c r="T35" s="163">
        <f t="shared" si="27"/>
        <v>0</v>
      </c>
      <c r="U35" s="163">
        <f t="shared" si="28"/>
        <v>0</v>
      </c>
      <c r="V35" s="163">
        <f t="shared" si="29"/>
        <v>0</v>
      </c>
      <c r="W35" s="163">
        <f t="shared" si="30"/>
        <v>0</v>
      </c>
      <c r="Y35" s="163">
        <f t="shared" si="31"/>
        <v>0</v>
      </c>
      <c r="Z35" s="163">
        <f t="shared" si="32"/>
        <v>0</v>
      </c>
      <c r="AA35" s="163">
        <f t="shared" si="33"/>
        <v>0</v>
      </c>
      <c r="AB35" s="163">
        <f t="shared" si="34"/>
        <v>0</v>
      </c>
      <c r="AD35" s="163">
        <f t="shared" si="25"/>
        <v>1</v>
      </c>
      <c r="AE35" s="163">
        <f t="shared" si="35"/>
        <v>0</v>
      </c>
      <c r="AF35" s="163">
        <f t="shared" si="36"/>
        <v>0</v>
      </c>
      <c r="AG35" s="163">
        <f t="shared" si="37"/>
        <v>0</v>
      </c>
      <c r="AH35" s="163">
        <f t="shared" si="38"/>
        <v>0</v>
      </c>
      <c r="AI35" s="163">
        <f t="shared" si="39"/>
        <v>0</v>
      </c>
      <c r="AP35" s="163">
        <f t="shared" si="40"/>
        <v>0</v>
      </c>
      <c r="AQ35" s="163">
        <f t="shared" si="41"/>
        <v>0</v>
      </c>
      <c r="AR35" s="163">
        <f t="shared" si="42"/>
        <v>0</v>
      </c>
      <c r="AS35" s="163">
        <f t="shared" si="43"/>
        <v>0</v>
      </c>
    </row>
    <row r="36" spans="2:45" ht="15" customHeight="1" x14ac:dyDescent="0.2">
      <c r="B36" s="244">
        <v>7</v>
      </c>
      <c r="C36" s="254" t="s">
        <v>4</v>
      </c>
      <c r="D36" s="255"/>
      <c r="E36" s="254"/>
      <c r="F36" s="254"/>
      <c r="G36" s="254"/>
      <c r="H36" s="256"/>
      <c r="I36" s="244"/>
      <c r="J36" s="245"/>
      <c r="K36" s="245"/>
      <c r="L36" s="248"/>
      <c r="M36" s="257"/>
      <c r="N36" s="258"/>
      <c r="O36" s="259"/>
      <c r="P36" s="252"/>
      <c r="Q36" s="293"/>
      <c r="S36" s="163">
        <f t="shared" si="26"/>
        <v>0</v>
      </c>
      <c r="T36" s="163">
        <f t="shared" si="27"/>
        <v>0</v>
      </c>
      <c r="U36" s="163">
        <f t="shared" si="28"/>
        <v>0</v>
      </c>
      <c r="V36" s="163">
        <f t="shared" si="29"/>
        <v>0</v>
      </c>
      <c r="W36" s="163">
        <f t="shared" si="30"/>
        <v>0</v>
      </c>
      <c r="Y36" s="163">
        <f t="shared" si="31"/>
        <v>0</v>
      </c>
      <c r="Z36" s="163">
        <f t="shared" si="32"/>
        <v>0</v>
      </c>
      <c r="AA36" s="163">
        <f t="shared" si="33"/>
        <v>0</v>
      </c>
      <c r="AB36" s="163">
        <f t="shared" si="34"/>
        <v>0</v>
      </c>
      <c r="AD36" s="163">
        <f t="shared" si="25"/>
        <v>1</v>
      </c>
      <c r="AE36" s="163">
        <f t="shared" si="35"/>
        <v>0</v>
      </c>
      <c r="AF36" s="163">
        <f t="shared" si="36"/>
        <v>0</v>
      </c>
      <c r="AG36" s="163">
        <f t="shared" si="37"/>
        <v>0</v>
      </c>
      <c r="AH36" s="163">
        <f t="shared" si="38"/>
        <v>0</v>
      </c>
      <c r="AI36" s="163">
        <f t="shared" si="39"/>
        <v>0</v>
      </c>
      <c r="AP36" s="163">
        <f t="shared" si="40"/>
        <v>0</v>
      </c>
      <c r="AQ36" s="163">
        <f t="shared" si="41"/>
        <v>0</v>
      </c>
      <c r="AR36" s="163">
        <f t="shared" si="42"/>
        <v>0</v>
      </c>
      <c r="AS36" s="163">
        <f t="shared" si="43"/>
        <v>0</v>
      </c>
    </row>
    <row r="37" spans="2:45" ht="15" customHeight="1" x14ac:dyDescent="0.2">
      <c r="B37" s="253">
        <v>8</v>
      </c>
      <c r="C37" s="254" t="s">
        <v>30</v>
      </c>
      <c r="D37" s="255"/>
      <c r="E37" s="254"/>
      <c r="F37" s="254"/>
      <c r="G37" s="254"/>
      <c r="H37" s="256"/>
      <c r="I37" s="244"/>
      <c r="J37" s="245"/>
      <c r="K37" s="245"/>
      <c r="L37" s="248"/>
      <c r="M37" s="257"/>
      <c r="N37" s="258"/>
      <c r="O37" s="259"/>
      <c r="P37" s="252"/>
      <c r="Q37" s="293"/>
      <c r="S37" s="163">
        <f t="shared" si="26"/>
        <v>0</v>
      </c>
      <c r="T37" s="163">
        <f t="shared" si="27"/>
        <v>0</v>
      </c>
      <c r="U37" s="163">
        <f t="shared" si="28"/>
        <v>0</v>
      </c>
      <c r="V37" s="163">
        <f t="shared" si="29"/>
        <v>0</v>
      </c>
      <c r="W37" s="163">
        <f t="shared" si="30"/>
        <v>0</v>
      </c>
      <c r="Y37" s="163">
        <f t="shared" si="31"/>
        <v>0</v>
      </c>
      <c r="Z37" s="163">
        <f t="shared" si="32"/>
        <v>0</v>
      </c>
      <c r="AA37" s="163">
        <f t="shared" si="33"/>
        <v>0</v>
      </c>
      <c r="AB37" s="163">
        <f t="shared" si="34"/>
        <v>0</v>
      </c>
      <c r="AD37" s="163">
        <f t="shared" si="25"/>
        <v>1</v>
      </c>
      <c r="AE37" s="163">
        <f t="shared" si="35"/>
        <v>0</v>
      </c>
      <c r="AF37" s="163">
        <f t="shared" si="36"/>
        <v>0</v>
      </c>
      <c r="AG37" s="163">
        <f t="shared" si="37"/>
        <v>0</v>
      </c>
      <c r="AH37" s="163">
        <f t="shared" si="38"/>
        <v>0</v>
      </c>
      <c r="AI37" s="163">
        <f t="shared" si="39"/>
        <v>0</v>
      </c>
      <c r="AP37" s="163">
        <f t="shared" si="40"/>
        <v>0</v>
      </c>
      <c r="AQ37" s="163">
        <f t="shared" si="41"/>
        <v>0</v>
      </c>
      <c r="AR37" s="163">
        <f t="shared" si="42"/>
        <v>0</v>
      </c>
      <c r="AS37" s="163">
        <f t="shared" si="43"/>
        <v>0</v>
      </c>
    </row>
    <row r="38" spans="2:45" ht="15" customHeight="1" x14ac:dyDescent="0.2">
      <c r="B38" s="253">
        <v>9</v>
      </c>
      <c r="C38" s="254" t="s">
        <v>14</v>
      </c>
      <c r="D38" s="255"/>
      <c r="E38" s="254"/>
      <c r="F38" s="245"/>
      <c r="G38" s="254"/>
      <c r="H38" s="256"/>
      <c r="I38" s="244"/>
      <c r="J38" s="245"/>
      <c r="K38" s="245"/>
      <c r="L38" s="248"/>
      <c r="M38" s="257"/>
      <c r="N38" s="258"/>
      <c r="O38" s="259"/>
      <c r="P38" s="252"/>
      <c r="Q38" s="293"/>
      <c r="S38" s="163">
        <f t="shared" si="26"/>
        <v>0</v>
      </c>
      <c r="T38" s="163">
        <f t="shared" si="27"/>
        <v>0</v>
      </c>
      <c r="U38" s="163">
        <f t="shared" si="28"/>
        <v>0</v>
      </c>
      <c r="V38" s="163">
        <f t="shared" si="29"/>
        <v>0</v>
      </c>
      <c r="W38" s="163">
        <f t="shared" si="30"/>
        <v>0</v>
      </c>
      <c r="Y38" s="163">
        <f t="shared" si="31"/>
        <v>0</v>
      </c>
      <c r="Z38" s="163">
        <f t="shared" si="32"/>
        <v>0</v>
      </c>
      <c r="AA38" s="163">
        <f t="shared" si="33"/>
        <v>0</v>
      </c>
      <c r="AB38" s="163">
        <f t="shared" si="34"/>
        <v>0</v>
      </c>
      <c r="AD38" s="163">
        <f t="shared" si="25"/>
        <v>1</v>
      </c>
      <c r="AE38" s="163">
        <f t="shared" si="35"/>
        <v>0</v>
      </c>
      <c r="AF38" s="163">
        <f t="shared" si="36"/>
        <v>0</v>
      </c>
      <c r="AG38" s="163">
        <f t="shared" si="37"/>
        <v>0</v>
      </c>
      <c r="AH38" s="163">
        <f t="shared" si="38"/>
        <v>0</v>
      </c>
      <c r="AI38" s="163">
        <f t="shared" si="39"/>
        <v>0</v>
      </c>
      <c r="AP38" s="163">
        <f t="shared" si="40"/>
        <v>0</v>
      </c>
      <c r="AQ38" s="163">
        <f t="shared" si="41"/>
        <v>0</v>
      </c>
      <c r="AR38" s="163">
        <f t="shared" si="42"/>
        <v>0</v>
      </c>
      <c r="AS38" s="163">
        <f t="shared" si="43"/>
        <v>0</v>
      </c>
    </row>
    <row r="39" spans="2:45" ht="15" customHeight="1" x14ac:dyDescent="0.2">
      <c r="B39" s="244">
        <v>10</v>
      </c>
      <c r="C39" s="254" t="s">
        <v>4</v>
      </c>
      <c r="D39" s="255"/>
      <c r="E39" s="254"/>
      <c r="F39" s="254"/>
      <c r="G39" s="254"/>
      <c r="H39" s="256"/>
      <c r="I39" s="244"/>
      <c r="J39" s="245"/>
      <c r="K39" s="245"/>
      <c r="L39" s="248"/>
      <c r="M39" s="257"/>
      <c r="N39" s="258"/>
      <c r="O39" s="259"/>
      <c r="P39" s="252"/>
      <c r="Q39" s="293"/>
      <c r="S39" s="163">
        <f t="shared" si="26"/>
        <v>0</v>
      </c>
      <c r="T39" s="163">
        <f t="shared" si="27"/>
        <v>0</v>
      </c>
      <c r="U39" s="163">
        <f t="shared" si="28"/>
        <v>0</v>
      </c>
      <c r="V39" s="163">
        <f t="shared" si="29"/>
        <v>0</v>
      </c>
      <c r="W39" s="163">
        <f t="shared" si="30"/>
        <v>0</v>
      </c>
      <c r="Y39" s="163">
        <f t="shared" si="31"/>
        <v>0</v>
      </c>
      <c r="Z39" s="163">
        <f t="shared" si="32"/>
        <v>0</v>
      </c>
      <c r="AA39" s="163">
        <f t="shared" si="33"/>
        <v>0</v>
      </c>
      <c r="AB39" s="163">
        <f t="shared" si="34"/>
        <v>0</v>
      </c>
      <c r="AD39" s="163">
        <f t="shared" si="25"/>
        <v>1</v>
      </c>
      <c r="AE39" s="163">
        <f t="shared" si="35"/>
        <v>0</v>
      </c>
      <c r="AF39" s="163">
        <f t="shared" si="36"/>
        <v>0</v>
      </c>
      <c r="AG39" s="163">
        <f t="shared" si="37"/>
        <v>0</v>
      </c>
      <c r="AH39" s="163">
        <f t="shared" si="38"/>
        <v>0</v>
      </c>
      <c r="AI39" s="163">
        <f t="shared" si="39"/>
        <v>0</v>
      </c>
      <c r="AP39" s="163">
        <f t="shared" si="40"/>
        <v>0</v>
      </c>
      <c r="AQ39" s="163">
        <f t="shared" si="41"/>
        <v>0</v>
      </c>
      <c r="AR39" s="163">
        <f t="shared" si="42"/>
        <v>0</v>
      </c>
      <c r="AS39" s="163">
        <f t="shared" si="43"/>
        <v>0</v>
      </c>
    </row>
    <row r="40" spans="2:45" ht="15" customHeight="1" x14ac:dyDescent="0.2">
      <c r="B40" s="34">
        <v>11</v>
      </c>
      <c r="C40" s="175" t="s">
        <v>4</v>
      </c>
      <c r="D40" s="36"/>
      <c r="E40" s="35"/>
      <c r="F40" s="35"/>
      <c r="G40" s="35"/>
      <c r="H40" s="58"/>
      <c r="I40" s="32"/>
      <c r="J40" s="33"/>
      <c r="K40" s="33"/>
      <c r="L40" s="66"/>
      <c r="M40" s="62"/>
      <c r="N40" s="17"/>
      <c r="O40" s="16"/>
      <c r="P40" s="260"/>
      <c r="Q40" s="40"/>
      <c r="S40" s="163">
        <f t="shared" si="26"/>
        <v>0</v>
      </c>
      <c r="T40" s="163">
        <f t="shared" si="27"/>
        <v>0</v>
      </c>
      <c r="U40" s="163">
        <f t="shared" si="28"/>
        <v>0</v>
      </c>
      <c r="V40" s="163">
        <f t="shared" si="29"/>
        <v>0</v>
      </c>
      <c r="W40" s="163">
        <f t="shared" si="30"/>
        <v>0</v>
      </c>
      <c r="Y40" s="163">
        <f t="shared" si="31"/>
        <v>0</v>
      </c>
      <c r="Z40" s="163">
        <f t="shared" si="32"/>
        <v>0</v>
      </c>
      <c r="AA40" s="163">
        <f t="shared" si="33"/>
        <v>0</v>
      </c>
      <c r="AB40" s="163">
        <f t="shared" si="34"/>
        <v>0</v>
      </c>
      <c r="AD40" s="163">
        <f t="shared" si="25"/>
        <v>1</v>
      </c>
      <c r="AE40" s="163">
        <f t="shared" si="35"/>
        <v>0</v>
      </c>
      <c r="AF40" s="163">
        <f t="shared" si="36"/>
        <v>0</v>
      </c>
      <c r="AG40" s="163">
        <f t="shared" si="37"/>
        <v>0</v>
      </c>
      <c r="AH40" s="163">
        <f t="shared" si="38"/>
        <v>0</v>
      </c>
      <c r="AI40" s="163">
        <f t="shared" si="39"/>
        <v>0</v>
      </c>
      <c r="AP40" s="163">
        <f t="shared" si="40"/>
        <v>0</v>
      </c>
      <c r="AQ40" s="163">
        <f t="shared" si="41"/>
        <v>0</v>
      </c>
      <c r="AR40" s="163">
        <f t="shared" si="42"/>
        <v>0</v>
      </c>
      <c r="AS40" s="163">
        <f t="shared" si="43"/>
        <v>0</v>
      </c>
    </row>
    <row r="41" spans="2:45" ht="15" customHeight="1" x14ac:dyDescent="0.2">
      <c r="B41" s="34">
        <v>12</v>
      </c>
      <c r="C41" s="35"/>
      <c r="D41" s="36"/>
      <c r="E41" s="35"/>
      <c r="F41" s="35"/>
      <c r="G41" s="35"/>
      <c r="H41" s="58"/>
      <c r="I41" s="32"/>
      <c r="J41" s="33"/>
      <c r="K41" s="33"/>
      <c r="L41" s="66"/>
      <c r="M41" s="62" t="str">
        <f t="shared" ref="M41" si="45">IF(I41&lt;&gt;"",I41*14,"")</f>
        <v/>
      </c>
      <c r="N41" s="17" t="str">
        <f t="shared" ref="N41" si="46">IF(AE41&lt;&gt;0,AE41*14,"")</f>
        <v/>
      </c>
      <c r="O41" s="16">
        <f t="shared" ref="O41" si="47">SUM(M41:N41)</f>
        <v>0</v>
      </c>
      <c r="P41" s="260">
        <f t="shared" ref="P41" si="48">G41*25-O41</f>
        <v>0</v>
      </c>
      <c r="Q41" s="40"/>
      <c r="S41" s="163">
        <f t="shared" si="26"/>
        <v>0</v>
      </c>
      <c r="T41" s="163">
        <f t="shared" si="27"/>
        <v>0</v>
      </c>
      <c r="U41" s="163">
        <f t="shared" si="28"/>
        <v>0</v>
      </c>
      <c r="V41" s="163">
        <f t="shared" si="29"/>
        <v>0</v>
      </c>
      <c r="W41" s="163">
        <f t="shared" si="30"/>
        <v>0</v>
      </c>
      <c r="Y41" s="163" t="str">
        <f t="shared" si="31"/>
        <v/>
      </c>
      <c r="Z41" s="163" t="str">
        <f t="shared" si="32"/>
        <v/>
      </c>
      <c r="AA41" s="163">
        <f t="shared" si="33"/>
        <v>0</v>
      </c>
      <c r="AB41" s="163">
        <f t="shared" si="34"/>
        <v>0</v>
      </c>
      <c r="AD41" s="163">
        <f t="shared" si="25"/>
        <v>1</v>
      </c>
      <c r="AE41" s="163">
        <f t="shared" si="35"/>
        <v>0</v>
      </c>
      <c r="AF41" s="163">
        <f t="shared" si="36"/>
        <v>0</v>
      </c>
      <c r="AG41" s="163">
        <f t="shared" si="37"/>
        <v>0</v>
      </c>
      <c r="AH41" s="163">
        <f t="shared" si="38"/>
        <v>0</v>
      </c>
      <c r="AI41" s="163">
        <f t="shared" si="39"/>
        <v>0</v>
      </c>
      <c r="AP41" s="163">
        <f t="shared" si="40"/>
        <v>0</v>
      </c>
      <c r="AQ41" s="163">
        <f t="shared" si="41"/>
        <v>0</v>
      </c>
      <c r="AR41" s="163">
        <f t="shared" si="42"/>
        <v>0</v>
      </c>
      <c r="AS41" s="163">
        <f t="shared" si="43"/>
        <v>0</v>
      </c>
    </row>
    <row r="42" spans="2:45" ht="15" customHeight="1" thickBot="1" x14ac:dyDescent="0.25">
      <c r="B42" s="244">
        <v>13</v>
      </c>
      <c r="C42" s="266" t="s">
        <v>30</v>
      </c>
      <c r="D42" s="267"/>
      <c r="E42" s="275"/>
      <c r="F42" s="266"/>
      <c r="G42" s="266"/>
      <c r="H42" s="268"/>
      <c r="I42" s="269"/>
      <c r="J42" s="270"/>
      <c r="K42" s="270"/>
      <c r="L42" s="271"/>
      <c r="M42" s="272"/>
      <c r="N42" s="273"/>
      <c r="O42" s="274"/>
      <c r="P42" s="252"/>
      <c r="Q42" s="40"/>
      <c r="S42" s="163">
        <f t="shared" si="26"/>
        <v>0</v>
      </c>
      <c r="T42" s="163">
        <f t="shared" si="27"/>
        <v>0</v>
      </c>
      <c r="U42" s="163">
        <f t="shared" si="28"/>
        <v>0</v>
      </c>
      <c r="V42" s="163">
        <f t="shared" si="29"/>
        <v>0</v>
      </c>
      <c r="W42" s="163">
        <f t="shared" si="30"/>
        <v>0</v>
      </c>
      <c r="Y42" s="163">
        <f t="shared" si="31"/>
        <v>0</v>
      </c>
      <c r="Z42" s="163">
        <f t="shared" si="32"/>
        <v>0</v>
      </c>
      <c r="AA42" s="163">
        <f t="shared" si="33"/>
        <v>0</v>
      </c>
      <c r="AB42" s="163">
        <f t="shared" si="34"/>
        <v>0</v>
      </c>
      <c r="AD42" s="163">
        <f t="shared" si="25"/>
        <v>1</v>
      </c>
      <c r="AE42" s="163">
        <f t="shared" si="35"/>
        <v>0</v>
      </c>
      <c r="AF42" s="163">
        <f t="shared" si="36"/>
        <v>0</v>
      </c>
      <c r="AG42" s="163">
        <f t="shared" si="37"/>
        <v>0</v>
      </c>
      <c r="AH42" s="163">
        <f t="shared" si="38"/>
        <v>0</v>
      </c>
      <c r="AI42" s="163">
        <f t="shared" si="39"/>
        <v>0</v>
      </c>
      <c r="AP42" s="163">
        <f t="shared" si="40"/>
        <v>0</v>
      </c>
      <c r="AQ42" s="163">
        <f t="shared" si="41"/>
        <v>0</v>
      </c>
      <c r="AR42" s="163">
        <f t="shared" si="42"/>
        <v>0</v>
      </c>
      <c r="AS42" s="163">
        <f t="shared" si="43"/>
        <v>0</v>
      </c>
    </row>
    <row r="43" spans="2:45" ht="15" customHeight="1" thickBot="1" x14ac:dyDescent="0.25">
      <c r="B43" s="372" t="s">
        <v>91</v>
      </c>
      <c r="C43" s="373"/>
      <c r="D43" s="373"/>
      <c r="E43" s="373"/>
      <c r="F43" s="374"/>
      <c r="G43" s="378">
        <f>SUM(S30:S42)</f>
        <v>0</v>
      </c>
      <c r="H43" s="108"/>
      <c r="I43" s="22">
        <f>SUM(T30:T42)</f>
        <v>0</v>
      </c>
      <c r="J43" s="22">
        <f>SUM(U30:U42)</f>
        <v>0</v>
      </c>
      <c r="K43" s="22">
        <f>SUM(V30:V42)</f>
        <v>0</v>
      </c>
      <c r="L43" s="23">
        <f>SUM(W30:W42)</f>
        <v>0</v>
      </c>
      <c r="M43" s="24">
        <f>Y43</f>
        <v>0</v>
      </c>
      <c r="N43" s="24">
        <f>Z43</f>
        <v>0</v>
      </c>
      <c r="O43" s="24">
        <f>AA43</f>
        <v>0</v>
      </c>
      <c r="P43" s="24">
        <f>AB43</f>
        <v>0</v>
      </c>
      <c r="Q43" s="389"/>
      <c r="S43" s="171">
        <f>SUM(S30:S42)</f>
        <v>0</v>
      </c>
      <c r="T43" s="171">
        <f>SUM(T30:T42)</f>
        <v>0</v>
      </c>
      <c r="U43" s="171">
        <f>SUM(U30:U42)</f>
        <v>0</v>
      </c>
      <c r="V43" s="171">
        <f>SUM(V30:V42)</f>
        <v>0</v>
      </c>
      <c r="W43" s="171">
        <f>SUM(W30:W42)</f>
        <v>0</v>
      </c>
      <c r="X43" s="171"/>
      <c r="Y43" s="171">
        <f>SUM(Y30:Y42)</f>
        <v>0</v>
      </c>
      <c r="Z43" s="171">
        <f>SUM(Z30:Z42)</f>
        <v>0</v>
      </c>
      <c r="AA43" s="171">
        <f>SUM(AA30:AA42)</f>
        <v>0</v>
      </c>
      <c r="AB43" s="171">
        <f>SUM(AB30:AB42)</f>
        <v>0</v>
      </c>
      <c r="AC43" s="171"/>
      <c r="AD43" s="171">
        <f t="shared" ref="AD43:AI43" si="49">SUM(AD30:AD42)</f>
        <v>13</v>
      </c>
      <c r="AE43" s="171">
        <f t="shared" si="49"/>
        <v>0</v>
      </c>
      <c r="AF43" s="171">
        <f t="shared" si="49"/>
        <v>0</v>
      </c>
      <c r="AG43" s="171">
        <f t="shared" si="49"/>
        <v>0</v>
      </c>
      <c r="AH43" s="171">
        <f t="shared" si="49"/>
        <v>0</v>
      </c>
      <c r="AI43" s="171">
        <f t="shared" si="49"/>
        <v>0</v>
      </c>
      <c r="AJ43" s="171"/>
      <c r="AK43" s="171"/>
      <c r="AL43" s="171"/>
      <c r="AM43" s="171"/>
      <c r="AN43" s="171"/>
      <c r="AO43" s="171"/>
      <c r="AP43" s="171">
        <f>SUM(AP30:AP42)</f>
        <v>0</v>
      </c>
      <c r="AQ43" s="171">
        <f>SUM(AQ30:AQ42)</f>
        <v>0</v>
      </c>
      <c r="AR43" s="171">
        <f>SUM(AR30:AR42)</f>
        <v>0</v>
      </c>
      <c r="AS43" s="171">
        <f>SUM(AS30:AS42)</f>
        <v>0</v>
      </c>
    </row>
    <row r="44" spans="2:45" ht="15" customHeight="1" thickBot="1" x14ac:dyDescent="0.25">
      <c r="B44" s="375"/>
      <c r="C44" s="376"/>
      <c r="D44" s="376"/>
      <c r="E44" s="376"/>
      <c r="F44" s="377"/>
      <c r="G44" s="379"/>
      <c r="H44" s="107"/>
      <c r="I44" s="397">
        <f>SUM(I43:L43)</f>
        <v>0</v>
      </c>
      <c r="J44" s="398"/>
      <c r="K44" s="398"/>
      <c r="L44" s="399"/>
      <c r="M44" s="26"/>
      <c r="N44" s="26"/>
      <c r="O44" s="397">
        <f>SUM(O43:P43)</f>
        <v>0</v>
      </c>
      <c r="P44" s="398"/>
      <c r="Q44" s="390"/>
      <c r="U44" s="171">
        <f>I44</f>
        <v>0</v>
      </c>
    </row>
    <row r="45" spans="2:45" ht="15" customHeight="1" thickBot="1" x14ac:dyDescent="0.25">
      <c r="B45" s="372" t="s">
        <v>92</v>
      </c>
      <c r="C45" s="373"/>
      <c r="D45" s="373"/>
      <c r="E45" s="373"/>
      <c r="F45" s="374"/>
      <c r="G45" s="378">
        <f>G27+G43</f>
        <v>0</v>
      </c>
      <c r="H45" s="108"/>
      <c r="I45" s="22">
        <f t="shared" ref="I45:P45" si="50">I27+I43</f>
        <v>0</v>
      </c>
      <c r="J45" s="22">
        <f t="shared" si="50"/>
        <v>0</v>
      </c>
      <c r="K45" s="22">
        <f t="shared" si="50"/>
        <v>0</v>
      </c>
      <c r="L45" s="23">
        <f t="shared" si="50"/>
        <v>0</v>
      </c>
      <c r="M45" s="24">
        <f t="shared" si="50"/>
        <v>0</v>
      </c>
      <c r="N45" s="27">
        <f t="shared" si="50"/>
        <v>0</v>
      </c>
      <c r="O45" s="22">
        <f t="shared" si="50"/>
        <v>0</v>
      </c>
      <c r="P45" s="28">
        <f t="shared" si="50"/>
        <v>0</v>
      </c>
      <c r="Q45" s="390"/>
      <c r="Y45" s="163">
        <f t="shared" ref="Y45:AS45" si="51">Y43+Y27</f>
        <v>0</v>
      </c>
      <c r="Z45" s="163">
        <f t="shared" si="51"/>
        <v>0</v>
      </c>
      <c r="AA45" s="163">
        <f t="shared" si="51"/>
        <v>0</v>
      </c>
      <c r="AB45" s="163">
        <f t="shared" si="51"/>
        <v>0</v>
      </c>
      <c r="AC45" s="163">
        <f t="shared" si="51"/>
        <v>0</v>
      </c>
      <c r="AD45" s="163">
        <f t="shared" si="51"/>
        <v>26</v>
      </c>
      <c r="AE45" s="163">
        <f t="shared" si="51"/>
        <v>0</v>
      </c>
      <c r="AF45" s="163">
        <f t="shared" si="51"/>
        <v>0</v>
      </c>
      <c r="AG45" s="163">
        <f t="shared" si="51"/>
        <v>0</v>
      </c>
      <c r="AH45" s="163">
        <f t="shared" si="51"/>
        <v>0</v>
      </c>
      <c r="AI45" s="163">
        <f t="shared" si="51"/>
        <v>0</v>
      </c>
      <c r="AJ45" s="163">
        <f t="shared" si="51"/>
        <v>0</v>
      </c>
      <c r="AK45" s="163">
        <f t="shared" si="51"/>
        <v>0</v>
      </c>
      <c r="AL45" s="163">
        <f t="shared" si="51"/>
        <v>0</v>
      </c>
      <c r="AM45" s="163">
        <f t="shared" si="51"/>
        <v>0</v>
      </c>
      <c r="AN45" s="163">
        <f t="shared" si="51"/>
        <v>0</v>
      </c>
      <c r="AO45" s="163">
        <f t="shared" si="51"/>
        <v>0</v>
      </c>
      <c r="AP45" s="163">
        <f t="shared" si="51"/>
        <v>0</v>
      </c>
      <c r="AQ45" s="163">
        <f t="shared" si="51"/>
        <v>0</v>
      </c>
      <c r="AR45" s="163">
        <f t="shared" si="51"/>
        <v>0</v>
      </c>
      <c r="AS45" s="163">
        <f t="shared" si="51"/>
        <v>0</v>
      </c>
    </row>
    <row r="46" spans="2:45" ht="15" customHeight="1" thickBot="1" x14ac:dyDescent="0.25">
      <c r="B46" s="375"/>
      <c r="C46" s="376"/>
      <c r="D46" s="376"/>
      <c r="E46" s="376"/>
      <c r="F46" s="377"/>
      <c r="G46" s="379"/>
      <c r="H46" s="109"/>
      <c r="I46" s="400">
        <f>I28+I44</f>
        <v>0</v>
      </c>
      <c r="J46" s="401"/>
      <c r="K46" s="401"/>
      <c r="L46" s="402"/>
      <c r="M46" s="29"/>
      <c r="N46" s="29"/>
      <c r="O46" s="400">
        <f>O28+O44</f>
        <v>0</v>
      </c>
      <c r="P46" s="401"/>
      <c r="Q46" s="391"/>
    </row>
    <row r="47" spans="2:45" ht="12" customHeight="1" x14ac:dyDescent="0.2"/>
    <row r="48" spans="2:45" ht="12" customHeight="1" thickBot="1" x14ac:dyDescent="0.25">
      <c r="H48" s="43" t="s">
        <v>9</v>
      </c>
      <c r="I48" s="42" t="s">
        <v>39</v>
      </c>
      <c r="J48" s="42"/>
      <c r="K48" s="42"/>
      <c r="L48" s="42"/>
      <c r="M48" s="42"/>
      <c r="N48" s="42"/>
    </row>
    <row r="49" spans="2:14" ht="12" customHeight="1" x14ac:dyDescent="0.2">
      <c r="B49" s="380" t="s">
        <v>0</v>
      </c>
      <c r="C49" s="382" t="s">
        <v>31</v>
      </c>
      <c r="D49" s="382" t="s">
        <v>32</v>
      </c>
      <c r="E49" s="382" t="s">
        <v>3</v>
      </c>
      <c r="H49" s="43" t="s">
        <v>4</v>
      </c>
      <c r="I49" s="42" t="s">
        <v>40</v>
      </c>
      <c r="J49" s="42"/>
      <c r="K49" s="42"/>
      <c r="L49" s="42"/>
      <c r="M49" s="42"/>
      <c r="N49" s="42"/>
    </row>
    <row r="50" spans="2:14" ht="12" customHeight="1" thickBot="1" x14ac:dyDescent="0.25">
      <c r="B50" s="381"/>
      <c r="C50" s="383"/>
      <c r="D50" s="383"/>
      <c r="E50" s="383"/>
      <c r="H50" s="43" t="s">
        <v>5</v>
      </c>
      <c r="I50" s="42" t="s">
        <v>41</v>
      </c>
      <c r="J50" s="42"/>
      <c r="K50" s="42"/>
      <c r="L50" s="42"/>
      <c r="M50" s="42"/>
      <c r="N50" s="42"/>
    </row>
    <row r="51" spans="2:14" ht="12" customHeight="1" x14ac:dyDescent="0.2">
      <c r="B51" s="30">
        <v>1</v>
      </c>
      <c r="C51" s="370" t="s">
        <v>33</v>
      </c>
      <c r="D51" s="44"/>
      <c r="E51" s="45"/>
      <c r="H51" s="43" t="s">
        <v>6</v>
      </c>
      <c r="I51" s="42" t="s">
        <v>42</v>
      </c>
      <c r="J51" s="42"/>
      <c r="K51" s="42"/>
      <c r="L51" s="42"/>
      <c r="M51" s="42"/>
      <c r="N51" s="42"/>
    </row>
    <row r="52" spans="2:14" ht="12" customHeight="1" thickBot="1" x14ac:dyDescent="0.25">
      <c r="B52" s="31">
        <v>2</v>
      </c>
      <c r="C52" s="371"/>
      <c r="D52" s="46"/>
      <c r="E52" s="47"/>
      <c r="H52" s="43" t="s">
        <v>7</v>
      </c>
      <c r="I52" s="42" t="s">
        <v>43</v>
      </c>
      <c r="J52" s="42"/>
      <c r="K52" s="42"/>
      <c r="L52" s="42"/>
      <c r="M52" s="42"/>
      <c r="N52" s="42"/>
    </row>
    <row r="53" spans="2:14" ht="12" customHeight="1" x14ac:dyDescent="0.2">
      <c r="B53" s="30">
        <v>3</v>
      </c>
      <c r="C53" s="370" t="s">
        <v>34</v>
      </c>
      <c r="D53" s="44"/>
      <c r="E53" s="45"/>
      <c r="H53" s="43" t="s">
        <v>12</v>
      </c>
      <c r="I53" s="42" t="s">
        <v>44</v>
      </c>
      <c r="J53" s="42"/>
      <c r="K53" s="42"/>
      <c r="L53" s="42"/>
      <c r="M53" s="42"/>
      <c r="N53" s="42"/>
    </row>
    <row r="54" spans="2:14" ht="12" customHeight="1" thickBot="1" x14ac:dyDescent="0.25">
      <c r="B54" s="31">
        <v>4</v>
      </c>
      <c r="C54" s="371"/>
      <c r="D54" s="46"/>
      <c r="E54" s="47"/>
      <c r="H54" s="43" t="s">
        <v>13</v>
      </c>
      <c r="I54" s="42" t="s">
        <v>45</v>
      </c>
      <c r="J54" s="42"/>
      <c r="K54" s="42"/>
      <c r="L54" s="42"/>
      <c r="M54" s="42"/>
      <c r="N54" s="42"/>
    </row>
    <row r="55" spans="2:14" ht="12" customHeight="1" x14ac:dyDescent="0.2">
      <c r="B55" s="30">
        <v>5</v>
      </c>
      <c r="C55" s="370" t="s">
        <v>35</v>
      </c>
      <c r="D55" s="44"/>
      <c r="E55" s="45"/>
      <c r="H55" s="43" t="s">
        <v>10</v>
      </c>
      <c r="I55" s="42" t="s">
        <v>46</v>
      </c>
      <c r="J55" s="42"/>
      <c r="K55" s="42"/>
      <c r="L55" s="42"/>
      <c r="M55" s="42"/>
      <c r="N55" s="42"/>
    </row>
    <row r="56" spans="2:14" ht="12" customHeight="1" thickBot="1" x14ac:dyDescent="0.25">
      <c r="B56" s="31">
        <v>6</v>
      </c>
      <c r="C56" s="371"/>
      <c r="D56" s="46"/>
      <c r="E56" s="47"/>
      <c r="H56" s="43" t="s">
        <v>11</v>
      </c>
      <c r="I56" s="42" t="s">
        <v>47</v>
      </c>
      <c r="J56" s="42"/>
      <c r="K56" s="42"/>
      <c r="L56" s="42"/>
      <c r="M56" s="42"/>
      <c r="N56" s="42"/>
    </row>
    <row r="57" spans="2:14" ht="12" customHeight="1" x14ac:dyDescent="0.2">
      <c r="B57" s="30">
        <v>7</v>
      </c>
      <c r="C57" s="370" t="s">
        <v>36</v>
      </c>
      <c r="D57" s="44"/>
      <c r="E57" s="45"/>
      <c r="H57" s="43" t="s">
        <v>38</v>
      </c>
      <c r="I57" s="42" t="s">
        <v>48</v>
      </c>
      <c r="J57" s="42"/>
      <c r="K57" s="42"/>
      <c r="L57" s="42"/>
      <c r="M57" s="42"/>
      <c r="N57" s="42"/>
    </row>
    <row r="58" spans="2:14" ht="12" customHeight="1" thickBot="1" x14ac:dyDescent="0.25">
      <c r="B58" s="31">
        <v>8</v>
      </c>
      <c r="C58" s="371"/>
      <c r="D58" s="46"/>
      <c r="E58" s="47"/>
      <c r="H58" s="25"/>
      <c r="J58" s="42"/>
      <c r="K58" s="42"/>
      <c r="L58" s="42"/>
      <c r="M58" s="42"/>
      <c r="N58" s="42"/>
    </row>
    <row r="59" spans="2:14" ht="12" customHeight="1" x14ac:dyDescent="0.2">
      <c r="B59" s="30">
        <v>9</v>
      </c>
      <c r="C59" s="370" t="s">
        <v>37</v>
      </c>
      <c r="D59" s="44"/>
      <c r="E59" s="45"/>
      <c r="H59" s="43" t="s">
        <v>14</v>
      </c>
      <c r="I59" s="42" t="s">
        <v>49</v>
      </c>
      <c r="J59" s="42"/>
      <c r="K59" s="42"/>
      <c r="L59" s="42"/>
      <c r="M59" s="42"/>
      <c r="N59" s="42"/>
    </row>
    <row r="60" spans="2:14" ht="12" customHeight="1" thickBot="1" x14ac:dyDescent="0.25">
      <c r="B60" s="31">
        <v>10</v>
      </c>
      <c r="C60" s="371"/>
      <c r="D60" s="46"/>
      <c r="E60" s="47"/>
      <c r="H60" s="43" t="s">
        <v>30</v>
      </c>
      <c r="I60" s="42" t="s">
        <v>50</v>
      </c>
      <c r="J60" s="42"/>
      <c r="K60" s="42"/>
      <c r="L60" s="42"/>
      <c r="M60" s="42"/>
      <c r="N60" s="42"/>
    </row>
    <row r="61" spans="2:14" ht="12" customHeight="1" x14ac:dyDescent="0.2">
      <c r="B61" s="30">
        <v>11</v>
      </c>
      <c r="C61" s="370" t="s">
        <v>56</v>
      </c>
      <c r="D61" s="44"/>
      <c r="E61" s="45"/>
      <c r="H61" s="43" t="s">
        <v>5</v>
      </c>
      <c r="I61" s="42" t="s">
        <v>51</v>
      </c>
      <c r="J61" s="42"/>
      <c r="K61" s="42"/>
      <c r="L61" s="42"/>
      <c r="M61" s="42"/>
      <c r="N61" s="42"/>
    </row>
    <row r="62" spans="2:14" ht="12" customHeight="1" thickBot="1" x14ac:dyDescent="0.25">
      <c r="B62" s="31">
        <v>12</v>
      </c>
      <c r="C62" s="371"/>
      <c r="D62" s="46"/>
      <c r="E62" s="47"/>
      <c r="H62" s="43" t="s">
        <v>4</v>
      </c>
      <c r="I62" s="42" t="s">
        <v>52</v>
      </c>
      <c r="J62" s="42"/>
      <c r="K62" s="42"/>
      <c r="L62" s="42"/>
      <c r="M62" s="42"/>
      <c r="N62" s="42"/>
    </row>
    <row r="63" spans="2:14" ht="12" customHeight="1" x14ac:dyDescent="0.2">
      <c r="B63" s="30">
        <v>13</v>
      </c>
      <c r="C63" s="370" t="s">
        <v>57</v>
      </c>
      <c r="D63" s="44"/>
      <c r="E63" s="45"/>
      <c r="H63" s="25"/>
      <c r="I63" s="42"/>
      <c r="J63" s="42"/>
      <c r="K63" s="42"/>
      <c r="L63" s="42"/>
      <c r="M63" s="42"/>
      <c r="N63" s="42"/>
    </row>
    <row r="64" spans="2:14" ht="12" customHeight="1" thickBot="1" x14ac:dyDescent="0.25">
      <c r="B64" s="31">
        <v>14</v>
      </c>
      <c r="C64" s="371"/>
      <c r="D64" s="46"/>
      <c r="E64" s="47"/>
      <c r="H64" s="43" t="s">
        <v>23</v>
      </c>
      <c r="I64" s="42" t="s">
        <v>53</v>
      </c>
      <c r="J64" s="42"/>
      <c r="K64" s="42"/>
      <c r="L64" s="42"/>
      <c r="M64" s="42"/>
      <c r="N64" s="42"/>
    </row>
    <row r="65" spans="2:17" ht="12" customHeight="1" x14ac:dyDescent="0.2">
      <c r="B65" s="30">
        <v>15</v>
      </c>
      <c r="C65" s="370" t="s">
        <v>58</v>
      </c>
      <c r="D65" s="44"/>
      <c r="E65" s="45"/>
      <c r="H65" s="43" t="s">
        <v>31</v>
      </c>
      <c r="I65" s="42" t="s">
        <v>54</v>
      </c>
      <c r="J65" s="42"/>
      <c r="K65" s="42"/>
      <c r="L65" s="42"/>
      <c r="M65" s="42"/>
      <c r="N65" s="42"/>
    </row>
    <row r="66" spans="2:17" ht="12" thickBot="1" x14ac:dyDescent="0.25">
      <c r="B66" s="31">
        <v>16</v>
      </c>
      <c r="C66" s="371"/>
      <c r="D66" s="46"/>
      <c r="E66" s="47"/>
      <c r="H66" s="43" t="s">
        <v>25</v>
      </c>
      <c r="I66" s="42" t="s">
        <v>55</v>
      </c>
    </row>
    <row r="67" spans="2:17" x14ac:dyDescent="0.2">
      <c r="B67" s="30">
        <v>13</v>
      </c>
      <c r="C67" s="370" t="s">
        <v>59</v>
      </c>
      <c r="D67" s="44"/>
      <c r="E67" s="45"/>
    </row>
    <row r="68" spans="2:17" ht="12" thickBot="1" x14ac:dyDescent="0.25">
      <c r="B68" s="31">
        <v>14</v>
      </c>
      <c r="C68" s="371"/>
      <c r="D68" s="46"/>
      <c r="E68" s="47"/>
    </row>
    <row r="69" spans="2:17" x14ac:dyDescent="0.2">
      <c r="B69" s="26"/>
      <c r="C69" s="172"/>
      <c r="D69" s="173"/>
      <c r="E69" s="174"/>
    </row>
    <row r="70" spans="2:17" ht="12.75" x14ac:dyDescent="0.2">
      <c r="B70" s="304" t="str">
        <f>Pagina1!A49</f>
        <v>DECAN,</v>
      </c>
      <c r="J70" s="2"/>
      <c r="K70" s="2"/>
      <c r="L70" s="2"/>
      <c r="M70" s="2"/>
      <c r="N70" s="2"/>
      <c r="O70" s="2"/>
      <c r="P70" s="2"/>
      <c r="Q70" s="303" t="str">
        <f>Pagina1!I49</f>
        <v>DIRECTOR DEPARTAMENT,</v>
      </c>
    </row>
    <row r="71" spans="2:17" ht="12.75" x14ac:dyDescent="0.2">
      <c r="B71" s="2"/>
      <c r="J71" s="2"/>
      <c r="K71" s="2"/>
      <c r="L71" s="2"/>
      <c r="M71" s="2"/>
      <c r="N71" s="2"/>
      <c r="O71" s="2"/>
      <c r="P71" s="2"/>
      <c r="Q71" s="2"/>
    </row>
    <row r="72" spans="2:17" ht="12.75" x14ac:dyDescent="0.2">
      <c r="B72" s="305"/>
      <c r="C72" s="70"/>
      <c r="D72" s="71"/>
      <c r="E72" s="71"/>
      <c r="F72" s="71"/>
      <c r="G72" s="71"/>
      <c r="H72" s="71"/>
      <c r="I72" s="71"/>
      <c r="J72" s="336"/>
      <c r="K72" s="336"/>
      <c r="L72" s="336"/>
      <c r="M72" s="336"/>
      <c r="N72" s="336"/>
      <c r="O72" s="336"/>
      <c r="P72" s="336"/>
      <c r="Q72" s="336"/>
    </row>
    <row r="73" spans="2:17" ht="12.75" x14ac:dyDescent="0.2">
      <c r="B73" s="57"/>
      <c r="C73" s="70"/>
      <c r="D73" s="71"/>
      <c r="E73" s="71"/>
      <c r="F73" s="71"/>
      <c r="G73" s="71"/>
      <c r="H73" s="71"/>
      <c r="I73" s="71"/>
      <c r="J73" s="71"/>
      <c r="K73" s="71"/>
      <c r="L73" s="71"/>
      <c r="M73" s="57" t="str">
        <f>Pagina1!I53</f>
        <v>.</v>
      </c>
      <c r="N73" s="57"/>
      <c r="O73" s="57"/>
      <c r="P73" s="57"/>
      <c r="Q73" s="57"/>
    </row>
    <row r="74" spans="2:17" ht="12.75" x14ac:dyDescent="0.2">
      <c r="B74" s="57"/>
      <c r="C74" s="70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57"/>
      <c r="P74" s="57"/>
      <c r="Q74" s="57"/>
    </row>
    <row r="75" spans="2:17" x14ac:dyDescent="0.2"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</row>
    <row r="76" spans="2:17" x14ac:dyDescent="0.2"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</row>
    <row r="77" spans="2:17" x14ac:dyDescent="0.2"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</row>
    <row r="78" spans="2:17" x14ac:dyDescent="0.2"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</row>
    <row r="79" spans="2:17" x14ac:dyDescent="0.2"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</row>
    <row r="80" spans="2:17" x14ac:dyDescent="0.2"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2:17" x14ac:dyDescent="0.2"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</row>
    <row r="82" spans="2:17" x14ac:dyDescent="0.2"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</row>
    <row r="83" spans="2:17" x14ac:dyDescent="0.2"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</row>
    <row r="84" spans="2:17" x14ac:dyDescent="0.2"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</row>
    <row r="85" spans="2:17" x14ac:dyDescent="0.2"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</row>
    <row r="86" spans="2:17" x14ac:dyDescent="0.2"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</row>
    <row r="87" spans="2:17" x14ac:dyDescent="0.2"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</row>
    <row r="88" spans="2:17" x14ac:dyDescent="0.2"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</row>
    <row r="89" spans="2:17" x14ac:dyDescent="0.2"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</row>
    <row r="90" spans="2:17" x14ac:dyDescent="0.2"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</row>
    <row r="91" spans="2:17" x14ac:dyDescent="0.2"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</row>
    <row r="92" spans="2:17" x14ac:dyDescent="0.2"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</row>
    <row r="93" spans="2:17" x14ac:dyDescent="0.2"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2:17" x14ac:dyDescent="0.2"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</row>
    <row r="95" spans="2:17" x14ac:dyDescent="0.2"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</row>
    <row r="96" spans="2:17" x14ac:dyDescent="0.2"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</row>
    <row r="97" spans="2:17" x14ac:dyDescent="0.2"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</row>
    <row r="98" spans="2:17" x14ac:dyDescent="0.2"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</row>
    <row r="99" spans="2:17" x14ac:dyDescent="0.2"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</row>
    <row r="100" spans="2:17" x14ac:dyDescent="0.2"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2:17" x14ac:dyDescent="0.2"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</row>
    <row r="102" spans="2:17" x14ac:dyDescent="0.2"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</row>
    <row r="103" spans="2:17" x14ac:dyDescent="0.2"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</row>
    <row r="104" spans="2:17" x14ac:dyDescent="0.2"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</row>
    <row r="105" spans="2:17" x14ac:dyDescent="0.2"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</row>
    <row r="106" spans="2:17" x14ac:dyDescent="0.2"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</row>
    <row r="107" spans="2:17" x14ac:dyDescent="0.2"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</row>
    <row r="108" spans="2:17" x14ac:dyDescent="0.2"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</row>
    <row r="109" spans="2:17" x14ac:dyDescent="0.2"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</row>
    <row r="110" spans="2:17" x14ac:dyDescent="0.2"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</row>
    <row r="111" spans="2:17" x14ac:dyDescent="0.2"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</row>
    <row r="112" spans="2:17" x14ac:dyDescent="0.2"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2:17" x14ac:dyDescent="0.2"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</row>
    <row r="114" spans="2:17" x14ac:dyDescent="0.2"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</row>
    <row r="115" spans="2:17" x14ac:dyDescent="0.2"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</row>
    <row r="116" spans="2:17" x14ac:dyDescent="0.2"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2:17" x14ac:dyDescent="0.2"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</row>
    <row r="118" spans="2:17" x14ac:dyDescent="0.2"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</row>
    <row r="119" spans="2:17" x14ac:dyDescent="0.2"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</row>
    <row r="120" spans="2:17" x14ac:dyDescent="0.2"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2:17" x14ac:dyDescent="0.2"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</row>
    <row r="122" spans="2:17" x14ac:dyDescent="0.2"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</row>
    <row r="123" spans="2:17" x14ac:dyDescent="0.2"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2:17" x14ac:dyDescent="0.2"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</row>
    <row r="125" spans="2:17" x14ac:dyDescent="0.2"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</row>
    <row r="126" spans="2:17" x14ac:dyDescent="0.2"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</row>
    <row r="127" spans="2:17" x14ac:dyDescent="0.2"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</row>
    <row r="128" spans="2:17" x14ac:dyDescent="0.2"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</row>
    <row r="129" spans="2:17" x14ac:dyDescent="0.2"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</row>
    <row r="130" spans="2:17" x14ac:dyDescent="0.2"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</row>
    <row r="131" spans="2:17" x14ac:dyDescent="0.2"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</row>
    <row r="132" spans="2:17" x14ac:dyDescent="0.2"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</row>
    <row r="133" spans="2:17" x14ac:dyDescent="0.2"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</row>
    <row r="134" spans="2:17" x14ac:dyDescent="0.2"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</row>
    <row r="135" spans="2:17" x14ac:dyDescent="0.2"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</row>
    <row r="136" spans="2:17" x14ac:dyDescent="0.2"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</row>
    <row r="137" spans="2:17" x14ac:dyDescent="0.2"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</row>
    <row r="138" spans="2:17" x14ac:dyDescent="0.2"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</row>
    <row r="139" spans="2:17" x14ac:dyDescent="0.2"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</row>
    <row r="140" spans="2:17" x14ac:dyDescent="0.2"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</row>
    <row r="141" spans="2:17" x14ac:dyDescent="0.2"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</row>
    <row r="142" spans="2:17" x14ac:dyDescent="0.2"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</row>
    <row r="143" spans="2:17" x14ac:dyDescent="0.2"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</row>
    <row r="144" spans="2:17" x14ac:dyDescent="0.2"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</row>
    <row r="145" spans="2:17" x14ac:dyDescent="0.2"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</row>
    <row r="146" spans="2:17" x14ac:dyDescent="0.2"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</row>
    <row r="147" spans="2:17" x14ac:dyDescent="0.2"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</row>
    <row r="148" spans="2:17" x14ac:dyDescent="0.2"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</row>
    <row r="149" spans="2:17" x14ac:dyDescent="0.2"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</row>
    <row r="150" spans="2:17" x14ac:dyDescent="0.2"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2:17" x14ac:dyDescent="0.2"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</row>
    <row r="152" spans="2:17" x14ac:dyDescent="0.2"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</row>
    <row r="153" spans="2:17" x14ac:dyDescent="0.2"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</row>
    <row r="154" spans="2:17" x14ac:dyDescent="0.2"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</row>
    <row r="155" spans="2:17" x14ac:dyDescent="0.2"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</row>
    <row r="156" spans="2:17" x14ac:dyDescent="0.2"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</row>
    <row r="157" spans="2:17" x14ac:dyDescent="0.2"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</row>
    <row r="158" spans="2:17" x14ac:dyDescent="0.2"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</row>
    <row r="159" spans="2:17" x14ac:dyDescent="0.2"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</row>
    <row r="160" spans="2:17" x14ac:dyDescent="0.2"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</row>
    <row r="161" spans="2:17" x14ac:dyDescent="0.2"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</row>
    <row r="162" spans="2:17" x14ac:dyDescent="0.2"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</row>
    <row r="163" spans="2:17" x14ac:dyDescent="0.2"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</row>
    <row r="164" spans="2:17" x14ac:dyDescent="0.2"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</row>
    <row r="165" spans="2:17" x14ac:dyDescent="0.2"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</row>
    <row r="166" spans="2:17" x14ac:dyDescent="0.2"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</row>
    <row r="167" spans="2:17" x14ac:dyDescent="0.2"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</row>
    <row r="168" spans="2:17" x14ac:dyDescent="0.2"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</row>
    <row r="169" spans="2:17" x14ac:dyDescent="0.2"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</row>
    <row r="170" spans="2:17" x14ac:dyDescent="0.2"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</row>
    <row r="171" spans="2:17" x14ac:dyDescent="0.2"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</row>
    <row r="172" spans="2:17" x14ac:dyDescent="0.2"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</row>
    <row r="173" spans="2:17" x14ac:dyDescent="0.2"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</row>
    <row r="174" spans="2:17" x14ac:dyDescent="0.2"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</row>
    <row r="175" spans="2:17" x14ac:dyDescent="0.2"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</row>
    <row r="176" spans="2:17" x14ac:dyDescent="0.2"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</row>
    <row r="177" spans="2:17" x14ac:dyDescent="0.2"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</row>
    <row r="178" spans="2:17" x14ac:dyDescent="0.2"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</row>
    <row r="179" spans="2:17" x14ac:dyDescent="0.2"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</row>
    <row r="180" spans="2:17" x14ac:dyDescent="0.2"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</row>
    <row r="181" spans="2:17" x14ac:dyDescent="0.2"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</row>
    <row r="182" spans="2:17" x14ac:dyDescent="0.2"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</row>
    <row r="183" spans="2:17" x14ac:dyDescent="0.2"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</row>
    <row r="184" spans="2:17" x14ac:dyDescent="0.2"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</row>
    <row r="185" spans="2:17" x14ac:dyDescent="0.2"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</row>
    <row r="186" spans="2:17" x14ac:dyDescent="0.2"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</row>
    <row r="187" spans="2:17" x14ac:dyDescent="0.2"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</row>
    <row r="188" spans="2:17" x14ac:dyDescent="0.2"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</row>
    <row r="189" spans="2:17" x14ac:dyDescent="0.2"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</row>
    <row r="190" spans="2:17" x14ac:dyDescent="0.2"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</row>
    <row r="191" spans="2:17" x14ac:dyDescent="0.2"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</row>
    <row r="192" spans="2:17" x14ac:dyDescent="0.2"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</row>
    <row r="193" spans="2:17" x14ac:dyDescent="0.2"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</row>
    <row r="194" spans="2:17" x14ac:dyDescent="0.2"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</row>
    <row r="195" spans="2:17" x14ac:dyDescent="0.2"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</row>
    <row r="196" spans="2:17" x14ac:dyDescent="0.2"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</row>
    <row r="197" spans="2:17" x14ac:dyDescent="0.2"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</row>
    <row r="198" spans="2:17" x14ac:dyDescent="0.2"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</row>
    <row r="199" spans="2:17" x14ac:dyDescent="0.2"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</row>
    <row r="200" spans="2:17" x14ac:dyDescent="0.2"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</row>
    <row r="201" spans="2:17" x14ac:dyDescent="0.2"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</row>
    <row r="202" spans="2:17" x14ac:dyDescent="0.2"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</row>
    <row r="203" spans="2:17" x14ac:dyDescent="0.2"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</row>
    <row r="204" spans="2:17" x14ac:dyDescent="0.2"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</row>
    <row r="205" spans="2:17" x14ac:dyDescent="0.2"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</row>
    <row r="206" spans="2:17" x14ac:dyDescent="0.2"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</row>
    <row r="207" spans="2:17" x14ac:dyDescent="0.2"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</row>
    <row r="208" spans="2:17" x14ac:dyDescent="0.2"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</row>
    <row r="209" spans="2:17" x14ac:dyDescent="0.2"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</row>
    <row r="210" spans="2:17" x14ac:dyDescent="0.2"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</row>
    <row r="211" spans="2:17" x14ac:dyDescent="0.2"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</row>
    <row r="212" spans="2:17" x14ac:dyDescent="0.2"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</row>
    <row r="213" spans="2:17" x14ac:dyDescent="0.2"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</row>
    <row r="214" spans="2:17" x14ac:dyDescent="0.2"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</row>
    <row r="215" spans="2:17" x14ac:dyDescent="0.2"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</row>
    <row r="216" spans="2:17" x14ac:dyDescent="0.2"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</row>
    <row r="217" spans="2:17" x14ac:dyDescent="0.2"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</row>
    <row r="218" spans="2:17" x14ac:dyDescent="0.2"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</row>
    <row r="219" spans="2:17" x14ac:dyDescent="0.2"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</row>
    <row r="220" spans="2:17" x14ac:dyDescent="0.2"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</row>
    <row r="221" spans="2:17" x14ac:dyDescent="0.2"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</row>
    <row r="222" spans="2:17" x14ac:dyDescent="0.2"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</row>
    <row r="223" spans="2:17" x14ac:dyDescent="0.2"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</row>
    <row r="224" spans="2:17" x14ac:dyDescent="0.2"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</row>
    <row r="225" spans="2:17" x14ac:dyDescent="0.2"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</row>
    <row r="226" spans="2:17" x14ac:dyDescent="0.2"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</row>
    <row r="227" spans="2:17" x14ac:dyDescent="0.2"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</row>
    <row r="228" spans="2:17" x14ac:dyDescent="0.2"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</row>
    <row r="229" spans="2:17" x14ac:dyDescent="0.2"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</row>
    <row r="230" spans="2:17" x14ac:dyDescent="0.2"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</row>
    <row r="231" spans="2:17" x14ac:dyDescent="0.2"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2:17" x14ac:dyDescent="0.2"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</row>
    <row r="233" spans="2:17" x14ac:dyDescent="0.2"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</row>
    <row r="234" spans="2:17" x14ac:dyDescent="0.2"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</row>
    <row r="235" spans="2:17" x14ac:dyDescent="0.2"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</row>
    <row r="236" spans="2:17" x14ac:dyDescent="0.2"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</row>
    <row r="237" spans="2:17" x14ac:dyDescent="0.2"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</row>
    <row r="238" spans="2:17" x14ac:dyDescent="0.2"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</row>
    <row r="239" spans="2:17" x14ac:dyDescent="0.2"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</row>
    <row r="240" spans="2:17" x14ac:dyDescent="0.2"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</row>
    <row r="241" spans="2:17" x14ac:dyDescent="0.2"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</row>
    <row r="242" spans="2:17" x14ac:dyDescent="0.2"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</row>
    <row r="243" spans="2:17" x14ac:dyDescent="0.2"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</row>
    <row r="244" spans="2:17" x14ac:dyDescent="0.2"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</row>
    <row r="245" spans="2:17" x14ac:dyDescent="0.2"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</row>
    <row r="246" spans="2:17" x14ac:dyDescent="0.2"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</row>
    <row r="247" spans="2:17" x14ac:dyDescent="0.2"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</row>
    <row r="248" spans="2:17" x14ac:dyDescent="0.2"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</row>
    <row r="249" spans="2:17" x14ac:dyDescent="0.2"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</row>
    <row r="250" spans="2:17" x14ac:dyDescent="0.2"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</row>
    <row r="251" spans="2:17" x14ac:dyDescent="0.2"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</row>
    <row r="252" spans="2:17" x14ac:dyDescent="0.2"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</row>
    <row r="253" spans="2:17" x14ac:dyDescent="0.2"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</row>
    <row r="254" spans="2:17" x14ac:dyDescent="0.2"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</row>
    <row r="255" spans="2:17" x14ac:dyDescent="0.2"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</row>
    <row r="256" spans="2:17" x14ac:dyDescent="0.2"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</row>
    <row r="257" spans="2:17" x14ac:dyDescent="0.2"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</row>
    <row r="258" spans="2:17" x14ac:dyDescent="0.2"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</row>
    <row r="259" spans="2:17" x14ac:dyDescent="0.2"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</row>
    <row r="260" spans="2:17" x14ac:dyDescent="0.2"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</row>
    <row r="261" spans="2:17" x14ac:dyDescent="0.2"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</row>
    <row r="262" spans="2:17" x14ac:dyDescent="0.2"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</row>
    <row r="263" spans="2:17" x14ac:dyDescent="0.2"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</row>
    <row r="264" spans="2:17" x14ac:dyDescent="0.2"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</row>
    <row r="265" spans="2:17" x14ac:dyDescent="0.2"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</row>
    <row r="266" spans="2:17" x14ac:dyDescent="0.2"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</row>
    <row r="267" spans="2:17" x14ac:dyDescent="0.2"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</row>
    <row r="268" spans="2:17" x14ac:dyDescent="0.2"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</row>
    <row r="269" spans="2:17" x14ac:dyDescent="0.2"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</row>
    <row r="270" spans="2:17" x14ac:dyDescent="0.2"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</row>
    <row r="271" spans="2:17" x14ac:dyDescent="0.2"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</row>
    <row r="272" spans="2:17" x14ac:dyDescent="0.2"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</row>
    <row r="273" spans="2:17" x14ac:dyDescent="0.2"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</row>
    <row r="274" spans="2:17" x14ac:dyDescent="0.2"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</row>
    <row r="275" spans="2:17" x14ac:dyDescent="0.2"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</row>
    <row r="276" spans="2:17" x14ac:dyDescent="0.2"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</row>
    <row r="277" spans="2:17" x14ac:dyDescent="0.2"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</row>
    <row r="278" spans="2:17" x14ac:dyDescent="0.2"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</row>
    <row r="279" spans="2:17" x14ac:dyDescent="0.2"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</row>
    <row r="280" spans="2:17" x14ac:dyDescent="0.2"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</row>
    <row r="281" spans="2:17" x14ac:dyDescent="0.2"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</row>
    <row r="282" spans="2:17" x14ac:dyDescent="0.2"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</row>
    <row r="283" spans="2:17" x14ac:dyDescent="0.2"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</row>
    <row r="284" spans="2:17" x14ac:dyDescent="0.2"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</row>
    <row r="285" spans="2:17" x14ac:dyDescent="0.2"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</row>
    <row r="286" spans="2:17" x14ac:dyDescent="0.2"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</row>
    <row r="287" spans="2:17" x14ac:dyDescent="0.2"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</row>
    <row r="288" spans="2:17" x14ac:dyDescent="0.2"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</row>
    <row r="289" spans="2:17" x14ac:dyDescent="0.2"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</row>
    <row r="290" spans="2:17" x14ac:dyDescent="0.2"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</row>
    <row r="291" spans="2:17" x14ac:dyDescent="0.2"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</row>
    <row r="292" spans="2:17" x14ac:dyDescent="0.2"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</row>
    <row r="293" spans="2:17" x14ac:dyDescent="0.2"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</row>
    <row r="294" spans="2:17" x14ac:dyDescent="0.2"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</row>
    <row r="295" spans="2:17" x14ac:dyDescent="0.2"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</row>
    <row r="296" spans="2:17" x14ac:dyDescent="0.2"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</row>
    <row r="297" spans="2:17" x14ac:dyDescent="0.2"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</row>
    <row r="298" spans="2:17" x14ac:dyDescent="0.2"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</row>
    <row r="299" spans="2:17" x14ac:dyDescent="0.2"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</row>
    <row r="300" spans="2:17" x14ac:dyDescent="0.2"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</row>
    <row r="301" spans="2:17" x14ac:dyDescent="0.2"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</row>
    <row r="302" spans="2:17" x14ac:dyDescent="0.2"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</row>
    <row r="303" spans="2:17" x14ac:dyDescent="0.2"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</row>
    <row r="304" spans="2:17" x14ac:dyDescent="0.2"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</row>
  </sheetData>
  <sheetProtection selectLockedCells="1"/>
  <mergeCells count="42">
    <mergeCell ref="Q43:Q46"/>
    <mergeCell ref="O46:P46"/>
    <mergeCell ref="B43:F44"/>
    <mergeCell ref="I46:L46"/>
    <mergeCell ref="I44:L44"/>
    <mergeCell ref="O44:P44"/>
    <mergeCell ref="C51:C52"/>
    <mergeCell ref="G45:G46"/>
    <mergeCell ref="B49:B50"/>
    <mergeCell ref="C49:C50"/>
    <mergeCell ref="B5:P5"/>
    <mergeCell ref="B9:P9"/>
    <mergeCell ref="I12:L12"/>
    <mergeCell ref="B11:P11"/>
    <mergeCell ref="Q12:Q13"/>
    <mergeCell ref="Q27:Q29"/>
    <mergeCell ref="B12:B13"/>
    <mergeCell ref="C12:C13"/>
    <mergeCell ref="D12:D13"/>
    <mergeCell ref="E12:E13"/>
    <mergeCell ref="B27:F28"/>
    <mergeCell ref="G27:G28"/>
    <mergeCell ref="H12:H13"/>
    <mergeCell ref="M12:P12"/>
    <mergeCell ref="O28:P28"/>
    <mergeCell ref="I28:L28"/>
    <mergeCell ref="J72:Q72"/>
    <mergeCell ref="C59:C60"/>
    <mergeCell ref="C57:C58"/>
    <mergeCell ref="F12:F13"/>
    <mergeCell ref="G12:G13"/>
    <mergeCell ref="G43:G44"/>
    <mergeCell ref="D49:D50"/>
    <mergeCell ref="E49:E50"/>
    <mergeCell ref="C53:C54"/>
    <mergeCell ref="C55:C56"/>
    <mergeCell ref="B45:F46"/>
    <mergeCell ref="B29:P29"/>
    <mergeCell ref="C61:C62"/>
    <mergeCell ref="C63:C64"/>
    <mergeCell ref="C65:C66"/>
    <mergeCell ref="C67:C68"/>
  </mergeCells>
  <phoneticPr fontId="3" type="noConversion"/>
  <pageMargins left="0.78740157480314965" right="0.39370078740157483" top="0.43307086614173229" bottom="0.39370078740157483" header="0.15748031496062992" footer="0.19685039370078741"/>
  <pageSetup paperSize="9" scale="80" orientation="portrait" r:id="rId1"/>
  <headerFooter alignWithMargins="0">
    <oddFooter>&amp;LF 83.07/Ed.06_F03.C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BE302"/>
  <sheetViews>
    <sheetView showGridLines="0" topLeftCell="A7" zoomScaleNormal="100" workbookViewId="0">
      <selection activeCell="I27" sqref="I27"/>
    </sheetView>
  </sheetViews>
  <sheetFormatPr defaultColWidth="9.140625" defaultRowHeight="11.25" x14ac:dyDescent="0.2"/>
  <cols>
    <col min="1" max="1" width="9.140625" style="49"/>
    <col min="2" max="2" width="3.140625" style="3" customWidth="1"/>
    <col min="3" max="3" width="3.85546875" style="3" customWidth="1"/>
    <col min="4" max="4" width="45.85546875" style="3" customWidth="1"/>
    <col min="5" max="5" width="11.7109375" style="3" customWidth="1"/>
    <col min="6" max="6" width="4.140625" style="3" customWidth="1"/>
    <col min="7" max="7" width="5.140625" style="3" customWidth="1"/>
    <col min="8" max="12" width="3.5703125" style="3" customWidth="1"/>
    <col min="13" max="14" width="4.28515625" style="3" customWidth="1"/>
    <col min="15" max="15" width="4.7109375" style="3" customWidth="1"/>
    <col min="16" max="17" width="4.5703125" style="3" customWidth="1"/>
    <col min="18" max="18" width="9.140625" style="163"/>
    <col min="19" max="19" width="4.42578125" style="163" customWidth="1"/>
    <col min="20" max="30" width="4.140625" style="163" customWidth="1"/>
    <col min="31" max="31" width="4.5703125" style="163" customWidth="1"/>
    <col min="32" max="45" width="3.85546875" style="163" customWidth="1"/>
    <col min="46" max="46" width="9.140625" style="163"/>
    <col min="47" max="57" width="9.140625" style="53"/>
    <col min="58" max="16384" width="9.140625" style="3"/>
  </cols>
  <sheetData>
    <row r="1" spans="1:57" s="48" customFormat="1" x14ac:dyDescent="0.2">
      <c r="A1" s="49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</row>
    <row r="2" spans="1:57" s="72" customFormat="1" ht="15" x14ac:dyDescent="0.2">
      <c r="A2" s="50"/>
      <c r="B2" s="41" t="s">
        <v>96</v>
      </c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</row>
    <row r="3" spans="1:57" s="72" customFormat="1" ht="15" x14ac:dyDescent="0.2">
      <c r="A3" s="50"/>
      <c r="B3" s="41" t="s">
        <v>117</v>
      </c>
      <c r="J3" s="438" t="s">
        <v>126</v>
      </c>
      <c r="O3" s="72" t="s">
        <v>60</v>
      </c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</row>
    <row r="4" spans="1:57" s="72" customFormat="1" ht="15" x14ac:dyDescent="0.2">
      <c r="A4" s="50"/>
      <c r="B4" s="110" t="str">
        <f>'AN I'!B4</f>
        <v>Departamentul …………………….</v>
      </c>
      <c r="M4" s="72" t="str">
        <f>Pagina1!$G$7</f>
        <v>………………….</v>
      </c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</row>
    <row r="5" spans="1:57" ht="15.75" x14ac:dyDescent="0.2">
      <c r="B5" s="396" t="s">
        <v>18</v>
      </c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4"/>
    </row>
    <row r="6" spans="1:57" ht="12.75" x14ac:dyDescent="0.2">
      <c r="B6" s="162" t="str">
        <f>CONCATENATE(Pagina1!B9,"  ",Pagina1!D9)</f>
        <v>Domeniul:  …………………….</v>
      </c>
      <c r="C6" s="1"/>
    </row>
    <row r="7" spans="1:57" ht="12.75" x14ac:dyDescent="0.2">
      <c r="B7" s="301" t="str">
        <f>CONCATENATE(Pagina1!B10,"  ",Pagina1!D10)</f>
        <v>Programul de studii:  ………………………..</v>
      </c>
    </row>
    <row r="8" spans="1:57" x14ac:dyDescent="0.2">
      <c r="B8" s="5"/>
    </row>
    <row r="9" spans="1:57" s="6" customFormat="1" ht="15.75" x14ac:dyDescent="0.2">
      <c r="A9" s="51"/>
      <c r="B9" s="396" t="s">
        <v>90</v>
      </c>
      <c r="C9" s="396"/>
      <c r="D9" s="396"/>
      <c r="E9" s="396"/>
      <c r="F9" s="396"/>
      <c r="G9" s="396"/>
      <c r="H9" s="396"/>
      <c r="I9" s="396"/>
      <c r="J9" s="396"/>
      <c r="K9" s="396"/>
      <c r="L9" s="396"/>
      <c r="M9" s="396"/>
      <c r="N9" s="396"/>
      <c r="O9" s="396"/>
      <c r="P9" s="396"/>
      <c r="Q9" s="4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</row>
    <row r="10" spans="1:57" ht="13.5" thickBot="1" x14ac:dyDescent="0.25">
      <c r="C10" s="7"/>
      <c r="E10" s="8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57" ht="13.5" customHeight="1" thickBot="1" x14ac:dyDescent="0.25">
      <c r="B11" s="394" t="s">
        <v>129</v>
      </c>
      <c r="C11" s="395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95"/>
      <c r="O11" s="395"/>
      <c r="P11" s="405"/>
      <c r="Q11" s="9"/>
    </row>
    <row r="12" spans="1:57" s="10" customFormat="1" ht="15" customHeight="1" x14ac:dyDescent="0.2">
      <c r="A12" s="52"/>
      <c r="B12" s="380" t="s">
        <v>0</v>
      </c>
      <c r="C12" s="382" t="s">
        <v>28</v>
      </c>
      <c r="D12" s="382" t="s">
        <v>1</v>
      </c>
      <c r="E12" s="382" t="s">
        <v>3</v>
      </c>
      <c r="F12" s="382" t="s">
        <v>2</v>
      </c>
      <c r="G12" s="382" t="s">
        <v>8</v>
      </c>
      <c r="H12" s="393" t="s">
        <v>9</v>
      </c>
      <c r="I12" s="380" t="s">
        <v>15</v>
      </c>
      <c r="J12" s="382"/>
      <c r="K12" s="382"/>
      <c r="L12" s="404"/>
      <c r="M12" s="392" t="s">
        <v>16</v>
      </c>
      <c r="N12" s="382"/>
      <c r="O12" s="382"/>
      <c r="P12" s="393"/>
      <c r="Q12" s="384" t="s">
        <v>38</v>
      </c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</row>
    <row r="13" spans="1:57" s="10" customFormat="1" ht="13.5" customHeight="1" thickBot="1" x14ac:dyDescent="0.25">
      <c r="A13" s="52"/>
      <c r="B13" s="381"/>
      <c r="C13" s="383"/>
      <c r="D13" s="383"/>
      <c r="E13" s="383"/>
      <c r="F13" s="383"/>
      <c r="G13" s="383"/>
      <c r="H13" s="403"/>
      <c r="I13" s="11" t="s">
        <v>4</v>
      </c>
      <c r="J13" s="12" t="s">
        <v>5</v>
      </c>
      <c r="K13" s="12" t="s">
        <v>6</v>
      </c>
      <c r="L13" s="65" t="s">
        <v>7</v>
      </c>
      <c r="M13" s="60" t="s">
        <v>12</v>
      </c>
      <c r="N13" s="12" t="s">
        <v>13</v>
      </c>
      <c r="O13" s="12" t="s">
        <v>10</v>
      </c>
      <c r="P13" s="13" t="s">
        <v>11</v>
      </c>
      <c r="Q13" s="385"/>
      <c r="R13" s="166"/>
      <c r="S13" s="166" t="s">
        <v>26</v>
      </c>
      <c r="T13" s="167" t="s">
        <v>4</v>
      </c>
      <c r="U13" s="167" t="s">
        <v>5</v>
      </c>
      <c r="V13" s="167" t="s">
        <v>6</v>
      </c>
      <c r="W13" s="167" t="s">
        <v>7</v>
      </c>
      <c r="X13" s="168"/>
      <c r="Y13" s="169" t="s">
        <v>12</v>
      </c>
      <c r="Z13" s="169" t="s">
        <v>13</v>
      </c>
      <c r="AA13" s="169" t="s">
        <v>10</v>
      </c>
      <c r="AB13" s="170" t="s">
        <v>11</v>
      </c>
      <c r="AC13" s="168"/>
      <c r="AD13" s="166"/>
      <c r="AE13" s="166" t="s">
        <v>13</v>
      </c>
      <c r="AF13" s="166" t="s">
        <v>21</v>
      </c>
      <c r="AG13" s="166" t="s">
        <v>22</v>
      </c>
      <c r="AH13" s="166" t="s">
        <v>29</v>
      </c>
      <c r="AI13" s="166" t="s">
        <v>24</v>
      </c>
      <c r="AJ13" s="166"/>
      <c r="AK13" s="166"/>
      <c r="AL13" s="166"/>
      <c r="AM13" s="166"/>
      <c r="AN13" s="166"/>
      <c r="AO13" s="166"/>
      <c r="AP13" s="166" t="s">
        <v>38</v>
      </c>
      <c r="AQ13" s="166" t="s">
        <v>23</v>
      </c>
      <c r="AR13" s="166" t="s">
        <v>31</v>
      </c>
      <c r="AS13" s="166" t="s">
        <v>25</v>
      </c>
      <c r="AT13" s="16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</row>
    <row r="14" spans="1:57" ht="15" customHeight="1" x14ac:dyDescent="0.2">
      <c r="B14" s="244">
        <v>1</v>
      </c>
      <c r="C14" s="245" t="s">
        <v>30</v>
      </c>
      <c r="D14" s="246"/>
      <c r="E14" s="245"/>
      <c r="F14" s="245"/>
      <c r="G14" s="245"/>
      <c r="H14" s="247"/>
      <c r="I14" s="244"/>
      <c r="J14" s="245"/>
      <c r="K14" s="245"/>
      <c r="L14" s="248"/>
      <c r="M14" s="249"/>
      <c r="N14" s="250"/>
      <c r="O14" s="251">
        <f t="shared" ref="O14:O26" si="0">SUM(M14:N14)</f>
        <v>0</v>
      </c>
      <c r="P14" s="262">
        <f>G14*25-O14</f>
        <v>0</v>
      </c>
      <c r="Q14" s="40"/>
      <c r="S14" s="163">
        <f t="shared" ref="S14:S26" si="1">IF(F14="DL",0,G14)</f>
        <v>0</v>
      </c>
      <c r="T14" s="163">
        <f t="shared" ref="T14:T26" si="2">IF(F14="DL",0,I14)</f>
        <v>0</v>
      </c>
      <c r="U14" s="163">
        <f t="shared" ref="U14:U26" si="3">IF(F14="DL",0,J14)</f>
        <v>0</v>
      </c>
      <c r="V14" s="163">
        <f t="shared" ref="V14:V26" si="4">IF(F14="DL",0,K14)</f>
        <v>0</v>
      </c>
      <c r="W14" s="163">
        <f>IF($F$14="DL",0,L14)</f>
        <v>0</v>
      </c>
      <c r="Y14" s="163">
        <f t="shared" ref="Y14:Y26" si="5">IF($F14="DL",0,M14)</f>
        <v>0</v>
      </c>
      <c r="Z14" s="163">
        <f t="shared" ref="Z14:Z26" si="6">IF($F14="DL",0,N14)</f>
        <v>0</v>
      </c>
      <c r="AA14" s="163">
        <f t="shared" ref="AA14:AA26" si="7">IF($F14="DL",0,O14)</f>
        <v>0</v>
      </c>
      <c r="AB14" s="163">
        <f t="shared" ref="AB14:AB26" si="8">IF($F14="DL",0,P14)</f>
        <v>0</v>
      </c>
      <c r="AD14" s="163">
        <f t="shared" ref="AD14:AD26" si="9">IF(F14="DL",0,1)</f>
        <v>1</v>
      </c>
      <c r="AE14" s="163">
        <f t="shared" ref="AE14:AE26" si="10">J14+K14+L14</f>
        <v>0</v>
      </c>
      <c r="AF14" s="163">
        <f t="shared" ref="AF14:AF26" si="11">$AD14*IF($C14="F",$O14,0)</f>
        <v>0</v>
      </c>
      <c r="AG14" s="163">
        <f t="shared" ref="AG14:AG26" si="12">$AD14*IF($C14="C",$O14,0)</f>
        <v>0</v>
      </c>
      <c r="AH14" s="163">
        <f t="shared" ref="AH14:AH26" si="13">$AD14*IF($C14="D",$O14,0)</f>
        <v>0</v>
      </c>
      <c r="AI14" s="163">
        <f t="shared" ref="AI14:AI26" si="14">$AD14*IF($C14="S",$O14,0)</f>
        <v>0</v>
      </c>
      <c r="AP14" s="163">
        <f t="shared" ref="AP14:AP26" si="15">AD14*IF(Q14&lt;&gt;"",O14,0)</f>
        <v>0</v>
      </c>
      <c r="AQ14" s="163">
        <f t="shared" ref="AQ14:AQ26" si="16">IF(F14="DI",O14,0)</f>
        <v>0</v>
      </c>
      <c r="AR14" s="163">
        <f t="shared" ref="AR14:AR26" si="17">IF(F14="DO",O14,0)</f>
        <v>0</v>
      </c>
      <c r="AS14" s="163">
        <f t="shared" ref="AS14:AS26" si="18">IF(F14="DL",O14,0)</f>
        <v>0</v>
      </c>
    </row>
    <row r="15" spans="1:57" ht="15" customHeight="1" x14ac:dyDescent="0.2">
      <c r="B15" s="253">
        <v>2</v>
      </c>
      <c r="C15" s="254" t="s">
        <v>30</v>
      </c>
      <c r="D15" s="255"/>
      <c r="E15" s="254"/>
      <c r="F15" s="254"/>
      <c r="G15" s="254"/>
      <c r="H15" s="256"/>
      <c r="I15" s="244"/>
      <c r="J15" s="245"/>
      <c r="K15" s="245"/>
      <c r="L15" s="248"/>
      <c r="M15" s="257"/>
      <c r="N15" s="258"/>
      <c r="O15" s="259">
        <f t="shared" si="0"/>
        <v>0</v>
      </c>
      <c r="P15" s="262">
        <f t="shared" ref="P15:P26" si="19">G15*25-O15</f>
        <v>0</v>
      </c>
      <c r="Q15" s="40"/>
      <c r="S15" s="163">
        <f t="shared" si="1"/>
        <v>0</v>
      </c>
      <c r="T15" s="163">
        <f t="shared" si="2"/>
        <v>0</v>
      </c>
      <c r="U15" s="163">
        <f t="shared" si="3"/>
        <v>0</v>
      </c>
      <c r="V15" s="163">
        <f t="shared" si="4"/>
        <v>0</v>
      </c>
      <c r="W15" s="163">
        <f t="shared" ref="W15:W26" si="20">IF(F15="DL",0,L15)</f>
        <v>0</v>
      </c>
      <c r="Y15" s="163">
        <f t="shared" si="5"/>
        <v>0</v>
      </c>
      <c r="Z15" s="163">
        <f t="shared" si="6"/>
        <v>0</v>
      </c>
      <c r="AA15" s="163">
        <f t="shared" si="7"/>
        <v>0</v>
      </c>
      <c r="AB15" s="163">
        <f t="shared" si="8"/>
        <v>0</v>
      </c>
      <c r="AD15" s="163">
        <f t="shared" si="9"/>
        <v>1</v>
      </c>
      <c r="AE15" s="163">
        <f t="shared" si="10"/>
        <v>0</v>
      </c>
      <c r="AF15" s="163">
        <f t="shared" si="11"/>
        <v>0</v>
      </c>
      <c r="AG15" s="163">
        <f t="shared" si="12"/>
        <v>0</v>
      </c>
      <c r="AH15" s="163">
        <f t="shared" si="13"/>
        <v>0</v>
      </c>
      <c r="AI15" s="163">
        <f t="shared" si="14"/>
        <v>0</v>
      </c>
      <c r="AP15" s="163">
        <f t="shared" si="15"/>
        <v>0</v>
      </c>
      <c r="AQ15" s="163">
        <f t="shared" si="16"/>
        <v>0</v>
      </c>
      <c r="AR15" s="163">
        <f t="shared" si="17"/>
        <v>0</v>
      </c>
      <c r="AS15" s="163">
        <f t="shared" si="18"/>
        <v>0</v>
      </c>
    </row>
    <row r="16" spans="1:57" ht="15" customHeight="1" x14ac:dyDescent="0.2">
      <c r="B16" s="253">
        <v>3</v>
      </c>
      <c r="C16" s="254" t="s">
        <v>30</v>
      </c>
      <c r="D16" s="255"/>
      <c r="E16" s="254"/>
      <c r="F16" s="254"/>
      <c r="G16" s="254"/>
      <c r="H16" s="256"/>
      <c r="I16" s="244"/>
      <c r="J16" s="245"/>
      <c r="K16" s="245"/>
      <c r="L16" s="248"/>
      <c r="M16" s="257"/>
      <c r="N16" s="258"/>
      <c r="O16" s="259">
        <f t="shared" si="0"/>
        <v>0</v>
      </c>
      <c r="P16" s="262">
        <f t="shared" si="19"/>
        <v>0</v>
      </c>
      <c r="Q16" s="40"/>
      <c r="S16" s="163">
        <f t="shared" si="1"/>
        <v>0</v>
      </c>
      <c r="T16" s="163">
        <f t="shared" si="2"/>
        <v>0</v>
      </c>
      <c r="U16" s="163">
        <f t="shared" si="3"/>
        <v>0</v>
      </c>
      <c r="V16" s="163">
        <f t="shared" si="4"/>
        <v>0</v>
      </c>
      <c r="W16" s="163">
        <f t="shared" si="20"/>
        <v>0</v>
      </c>
      <c r="Y16" s="163">
        <f t="shared" si="5"/>
        <v>0</v>
      </c>
      <c r="Z16" s="163">
        <f t="shared" si="6"/>
        <v>0</v>
      </c>
      <c r="AA16" s="163">
        <f t="shared" si="7"/>
        <v>0</v>
      </c>
      <c r="AB16" s="163">
        <f t="shared" si="8"/>
        <v>0</v>
      </c>
      <c r="AD16" s="163">
        <f t="shared" si="9"/>
        <v>1</v>
      </c>
      <c r="AE16" s="163">
        <f t="shared" si="10"/>
        <v>0</v>
      </c>
      <c r="AF16" s="163">
        <f t="shared" si="11"/>
        <v>0</v>
      </c>
      <c r="AG16" s="163">
        <f t="shared" si="12"/>
        <v>0</v>
      </c>
      <c r="AH16" s="163">
        <f t="shared" si="13"/>
        <v>0</v>
      </c>
      <c r="AI16" s="163">
        <f t="shared" si="14"/>
        <v>0</v>
      </c>
      <c r="AP16" s="163">
        <f t="shared" si="15"/>
        <v>0</v>
      </c>
      <c r="AQ16" s="163">
        <f t="shared" si="16"/>
        <v>0</v>
      </c>
      <c r="AR16" s="163">
        <f t="shared" si="17"/>
        <v>0</v>
      </c>
      <c r="AS16" s="163">
        <f t="shared" si="18"/>
        <v>0</v>
      </c>
    </row>
    <row r="17" spans="2:45" x14ac:dyDescent="0.2">
      <c r="B17" s="244">
        <v>4</v>
      </c>
      <c r="C17" s="254" t="s">
        <v>30</v>
      </c>
      <c r="D17" s="317"/>
      <c r="E17" s="254"/>
      <c r="F17" s="245"/>
      <c r="G17" s="254"/>
      <c r="H17" s="256"/>
      <c r="I17" s="244"/>
      <c r="J17" s="245"/>
      <c r="K17" s="245"/>
      <c r="L17" s="248"/>
      <c r="M17" s="257"/>
      <c r="N17" s="258"/>
      <c r="O17" s="259">
        <f>SUM(M17:N17)</f>
        <v>0</v>
      </c>
      <c r="P17" s="262">
        <f t="shared" si="19"/>
        <v>0</v>
      </c>
      <c r="Q17" s="293"/>
      <c r="S17" s="163">
        <f>IF(F17="DL",0,G17)</f>
        <v>0</v>
      </c>
      <c r="T17" s="163">
        <f>IF(F17="DL",0,I17)</f>
        <v>0</v>
      </c>
      <c r="U17" s="163">
        <f>IF(F17="DL",0,J17)</f>
        <v>0</v>
      </c>
      <c r="V17" s="163">
        <f>IF(F17="DL",0,K17)</f>
        <v>0</v>
      </c>
      <c r="W17" s="163">
        <f>IF(F17="DL",0,L17)</f>
        <v>0</v>
      </c>
      <c r="Y17" s="163">
        <f t="shared" ref="Y17:AB18" si="21">IF($F17="DL",0,M17)</f>
        <v>0</v>
      </c>
      <c r="Z17" s="163">
        <f t="shared" si="21"/>
        <v>0</v>
      </c>
      <c r="AA17" s="163">
        <f t="shared" si="21"/>
        <v>0</v>
      </c>
      <c r="AB17" s="163">
        <f t="shared" si="21"/>
        <v>0</v>
      </c>
      <c r="AD17" s="163">
        <f>IF(F17="DL",0,1)</f>
        <v>1</v>
      </c>
      <c r="AE17" s="163">
        <f>J17+K17+L17</f>
        <v>0</v>
      </c>
      <c r="AF17" s="163">
        <f t="shared" si="11"/>
        <v>0</v>
      </c>
      <c r="AG17" s="163">
        <f t="shared" si="12"/>
        <v>0</v>
      </c>
      <c r="AH17" s="163">
        <f t="shared" si="13"/>
        <v>0</v>
      </c>
      <c r="AI17" s="163">
        <f t="shared" si="14"/>
        <v>0</v>
      </c>
      <c r="AP17" s="163">
        <f>AD17*IF(Q17&lt;&gt;"",O17,0)</f>
        <v>0</v>
      </c>
      <c r="AQ17" s="163">
        <f>IF(F17="DI",O17,0)</f>
        <v>0</v>
      </c>
      <c r="AR17" s="163">
        <f>IF(F17="DO",O17,0)</f>
        <v>0</v>
      </c>
      <c r="AS17" s="163">
        <f>IF(F17="DL",O17,0)</f>
        <v>0</v>
      </c>
    </row>
    <row r="18" spans="2:45" ht="15" customHeight="1" x14ac:dyDescent="0.2">
      <c r="B18" s="253">
        <v>5</v>
      </c>
      <c r="C18" s="254" t="s">
        <v>5</v>
      </c>
      <c r="D18" s="255"/>
      <c r="E18" s="254"/>
      <c r="F18" s="245"/>
      <c r="G18" s="254"/>
      <c r="H18" s="256"/>
      <c r="I18" s="244"/>
      <c r="J18" s="245"/>
      <c r="K18" s="245"/>
      <c r="L18" s="248"/>
      <c r="M18" s="257"/>
      <c r="N18" s="258"/>
      <c r="O18" s="259">
        <f>SUM(M18:N18)</f>
        <v>0</v>
      </c>
      <c r="P18" s="262">
        <f t="shared" si="19"/>
        <v>0</v>
      </c>
      <c r="Q18" s="293"/>
      <c r="S18" s="163">
        <f>IF(F18="DL",0,G18)</f>
        <v>0</v>
      </c>
      <c r="T18" s="163">
        <f>IF(F18="DL",0,I18)</f>
        <v>0</v>
      </c>
      <c r="U18" s="163">
        <f>IF(F18="DL",0,J18)</f>
        <v>0</v>
      </c>
      <c r="V18" s="163">
        <f>IF(F18="DL",0,K18)</f>
        <v>0</v>
      </c>
      <c r="W18" s="163">
        <f>IF(F18="DL",0,L18)</f>
        <v>0</v>
      </c>
      <c r="Y18" s="163">
        <f t="shared" si="21"/>
        <v>0</v>
      </c>
      <c r="Z18" s="163">
        <f t="shared" si="21"/>
        <v>0</v>
      </c>
      <c r="AA18" s="163">
        <f t="shared" si="21"/>
        <v>0</v>
      </c>
      <c r="AB18" s="163">
        <f t="shared" si="21"/>
        <v>0</v>
      </c>
      <c r="AD18" s="163">
        <f>IF(F18="DL",0,1)</f>
        <v>1</v>
      </c>
      <c r="AE18" s="163">
        <f>J18+K18+L18</f>
        <v>0</v>
      </c>
      <c r="AF18" s="163">
        <f t="shared" si="11"/>
        <v>0</v>
      </c>
      <c r="AG18" s="163">
        <f t="shared" si="12"/>
        <v>0</v>
      </c>
      <c r="AH18" s="163">
        <f t="shared" si="13"/>
        <v>0</v>
      </c>
      <c r="AI18" s="163">
        <f t="shared" si="14"/>
        <v>0</v>
      </c>
      <c r="AP18" s="163">
        <f>AD18*IF(Q18&lt;&gt;"",O18,0)</f>
        <v>0</v>
      </c>
      <c r="AQ18" s="163">
        <f>IF(F18="DI",O18,0)</f>
        <v>0</v>
      </c>
      <c r="AR18" s="163">
        <f>IF(F18="DO",O18,0)</f>
        <v>0</v>
      </c>
      <c r="AS18" s="163">
        <f>IF(F18="DL",O18,0)</f>
        <v>0</v>
      </c>
    </row>
    <row r="19" spans="2:45" x14ac:dyDescent="0.2">
      <c r="B19" s="244">
        <v>6</v>
      </c>
      <c r="C19" s="254" t="s">
        <v>30</v>
      </c>
      <c r="D19" s="318"/>
      <c r="E19" s="254"/>
      <c r="F19" s="254"/>
      <c r="G19" s="254"/>
      <c r="H19" s="256"/>
      <c r="I19" s="244"/>
      <c r="J19" s="245"/>
      <c r="K19" s="245"/>
      <c r="L19" s="248"/>
      <c r="M19" s="257"/>
      <c r="N19" s="258"/>
      <c r="O19" s="259">
        <f>SUM(M19:N19)</f>
        <v>0</v>
      </c>
      <c r="P19" s="262">
        <f>G19*25-O19</f>
        <v>0</v>
      </c>
      <c r="Q19" s="40"/>
      <c r="S19" s="163">
        <f t="shared" si="1"/>
        <v>0</v>
      </c>
      <c r="T19" s="163">
        <f t="shared" si="2"/>
        <v>0</v>
      </c>
      <c r="U19" s="163">
        <f t="shared" si="3"/>
        <v>0</v>
      </c>
      <c r="V19" s="163">
        <f t="shared" si="4"/>
        <v>0</v>
      </c>
      <c r="W19" s="163">
        <f t="shared" si="20"/>
        <v>0</v>
      </c>
      <c r="Y19" s="163">
        <f t="shared" si="5"/>
        <v>0</v>
      </c>
      <c r="Z19" s="163">
        <f t="shared" si="6"/>
        <v>0</v>
      </c>
      <c r="AA19" s="163">
        <f t="shared" si="7"/>
        <v>0</v>
      </c>
      <c r="AB19" s="163">
        <f t="shared" si="8"/>
        <v>0</v>
      </c>
      <c r="AD19" s="163">
        <f t="shared" si="9"/>
        <v>1</v>
      </c>
      <c r="AE19" s="163">
        <f t="shared" si="10"/>
        <v>0</v>
      </c>
      <c r="AF19" s="163">
        <f t="shared" si="11"/>
        <v>0</v>
      </c>
      <c r="AG19" s="163">
        <f t="shared" si="12"/>
        <v>0</v>
      </c>
      <c r="AH19" s="163">
        <f t="shared" si="13"/>
        <v>0</v>
      </c>
      <c r="AI19" s="163">
        <f t="shared" si="14"/>
        <v>0</v>
      </c>
      <c r="AP19" s="163">
        <f t="shared" si="15"/>
        <v>0</v>
      </c>
      <c r="AQ19" s="163">
        <f t="shared" si="16"/>
        <v>0</v>
      </c>
      <c r="AR19" s="163">
        <f t="shared" si="17"/>
        <v>0</v>
      </c>
      <c r="AS19" s="163">
        <f t="shared" si="18"/>
        <v>0</v>
      </c>
    </row>
    <row r="20" spans="2:45" ht="15" customHeight="1" x14ac:dyDescent="0.2">
      <c r="B20" s="322">
        <v>7</v>
      </c>
      <c r="C20" s="175" t="s">
        <v>4</v>
      </c>
      <c r="D20" s="36"/>
      <c r="E20" s="35"/>
      <c r="F20" s="35"/>
      <c r="G20" s="35"/>
      <c r="H20" s="58"/>
      <c r="I20" s="32"/>
      <c r="J20" s="33"/>
      <c r="K20" s="33"/>
      <c r="L20" s="66"/>
      <c r="M20" s="279"/>
      <c r="N20" s="280"/>
      <c r="O20" s="281">
        <f t="shared" ref="O20:O21" si="22">SUM(M20:N20)</f>
        <v>0</v>
      </c>
      <c r="P20" s="282">
        <f t="shared" ref="P20:P21" si="23">G20*25-O20</f>
        <v>0</v>
      </c>
      <c r="Q20" s="40"/>
      <c r="S20" s="163">
        <f t="shared" si="1"/>
        <v>0</v>
      </c>
      <c r="T20" s="163">
        <f t="shared" si="2"/>
        <v>0</v>
      </c>
      <c r="U20" s="163">
        <f t="shared" si="3"/>
        <v>0</v>
      </c>
      <c r="V20" s="163">
        <f t="shared" si="4"/>
        <v>0</v>
      </c>
      <c r="W20" s="163">
        <f t="shared" si="20"/>
        <v>0</v>
      </c>
      <c r="Y20" s="163">
        <f t="shared" si="5"/>
        <v>0</v>
      </c>
      <c r="Z20" s="163">
        <f t="shared" si="6"/>
        <v>0</v>
      </c>
      <c r="AA20" s="163">
        <f t="shared" si="7"/>
        <v>0</v>
      </c>
      <c r="AB20" s="163">
        <f t="shared" si="8"/>
        <v>0</v>
      </c>
      <c r="AD20" s="163">
        <f t="shared" si="9"/>
        <v>1</v>
      </c>
      <c r="AE20" s="163">
        <f t="shared" si="10"/>
        <v>0</v>
      </c>
      <c r="AF20" s="163">
        <f t="shared" si="11"/>
        <v>0</v>
      </c>
      <c r="AG20" s="163">
        <f t="shared" si="12"/>
        <v>0</v>
      </c>
      <c r="AH20" s="163">
        <f t="shared" si="13"/>
        <v>0</v>
      </c>
      <c r="AI20" s="163">
        <f t="shared" si="14"/>
        <v>0</v>
      </c>
      <c r="AP20" s="163">
        <f t="shared" si="15"/>
        <v>0</v>
      </c>
      <c r="AQ20" s="163">
        <f t="shared" si="16"/>
        <v>0</v>
      </c>
      <c r="AR20" s="163">
        <f t="shared" si="17"/>
        <v>0</v>
      </c>
      <c r="AS20" s="163">
        <f t="shared" si="18"/>
        <v>0</v>
      </c>
    </row>
    <row r="21" spans="2:45" ht="15" customHeight="1" x14ac:dyDescent="0.2">
      <c r="B21" s="34">
        <v>8</v>
      </c>
      <c r="C21" s="175" t="s">
        <v>4</v>
      </c>
      <c r="D21" s="36"/>
      <c r="E21" s="35"/>
      <c r="F21" s="35"/>
      <c r="G21" s="35"/>
      <c r="H21" s="58"/>
      <c r="I21" s="32"/>
      <c r="J21" s="33"/>
      <c r="K21" s="33"/>
      <c r="L21" s="66"/>
      <c r="M21" s="62"/>
      <c r="N21" s="17"/>
      <c r="O21" s="16">
        <f t="shared" si="22"/>
        <v>0</v>
      </c>
      <c r="P21" s="261">
        <f t="shared" si="23"/>
        <v>0</v>
      </c>
      <c r="Q21" s="40"/>
      <c r="S21" s="163">
        <f t="shared" si="1"/>
        <v>0</v>
      </c>
      <c r="T21" s="163">
        <f t="shared" si="2"/>
        <v>0</v>
      </c>
      <c r="U21" s="163">
        <f t="shared" si="3"/>
        <v>0</v>
      </c>
      <c r="V21" s="163">
        <f t="shared" si="4"/>
        <v>0</v>
      </c>
      <c r="W21" s="163">
        <f t="shared" si="20"/>
        <v>0</v>
      </c>
      <c r="Y21" s="163">
        <f t="shared" si="5"/>
        <v>0</v>
      </c>
      <c r="Z21" s="163">
        <f t="shared" si="6"/>
        <v>0</v>
      </c>
      <c r="AA21" s="163">
        <f t="shared" si="7"/>
        <v>0</v>
      </c>
      <c r="AB21" s="163">
        <f t="shared" si="8"/>
        <v>0</v>
      </c>
      <c r="AD21" s="163">
        <f t="shared" si="9"/>
        <v>1</v>
      </c>
      <c r="AE21" s="163">
        <f t="shared" si="10"/>
        <v>0</v>
      </c>
      <c r="AF21" s="163">
        <f t="shared" si="11"/>
        <v>0</v>
      </c>
      <c r="AG21" s="163">
        <f t="shared" si="12"/>
        <v>0</v>
      </c>
      <c r="AH21" s="163">
        <f t="shared" si="13"/>
        <v>0</v>
      </c>
      <c r="AI21" s="163">
        <f t="shared" si="14"/>
        <v>0</v>
      </c>
      <c r="AP21" s="163">
        <f t="shared" si="15"/>
        <v>0</v>
      </c>
      <c r="AQ21" s="163">
        <f t="shared" si="16"/>
        <v>0</v>
      </c>
      <c r="AR21" s="163">
        <f t="shared" si="17"/>
        <v>0</v>
      </c>
      <c r="AS21" s="163">
        <f t="shared" si="18"/>
        <v>0</v>
      </c>
    </row>
    <row r="22" spans="2:45" ht="15" customHeight="1" x14ac:dyDescent="0.2">
      <c r="B22" s="34">
        <v>9</v>
      </c>
      <c r="C22" s="175"/>
      <c r="D22" s="36"/>
      <c r="E22" s="35"/>
      <c r="F22" s="35"/>
      <c r="G22" s="35"/>
      <c r="H22" s="58"/>
      <c r="I22" s="32"/>
      <c r="J22" s="33"/>
      <c r="K22" s="33"/>
      <c r="L22" s="66"/>
      <c r="M22" s="62"/>
      <c r="N22" s="17"/>
      <c r="O22" s="16">
        <f t="shared" ref="O22" si="24">SUM(M22:N22)</f>
        <v>0</v>
      </c>
      <c r="P22" s="261">
        <f t="shared" ref="P22" si="25">G22*25-O22</f>
        <v>0</v>
      </c>
      <c r="Q22" s="40"/>
      <c r="S22" s="163">
        <f t="shared" si="1"/>
        <v>0</v>
      </c>
      <c r="T22" s="163">
        <f t="shared" si="2"/>
        <v>0</v>
      </c>
      <c r="U22" s="163">
        <f t="shared" si="3"/>
        <v>0</v>
      </c>
      <c r="V22" s="163">
        <f t="shared" si="4"/>
        <v>0</v>
      </c>
      <c r="W22" s="163">
        <f t="shared" si="20"/>
        <v>0</v>
      </c>
      <c r="Y22" s="163">
        <f t="shared" si="5"/>
        <v>0</v>
      </c>
      <c r="Z22" s="163">
        <f t="shared" si="6"/>
        <v>0</v>
      </c>
      <c r="AA22" s="163">
        <f t="shared" si="7"/>
        <v>0</v>
      </c>
      <c r="AB22" s="163">
        <f t="shared" si="8"/>
        <v>0</v>
      </c>
      <c r="AD22" s="163">
        <f t="shared" si="9"/>
        <v>1</v>
      </c>
      <c r="AE22" s="163">
        <f t="shared" si="10"/>
        <v>0</v>
      </c>
      <c r="AF22" s="163">
        <f t="shared" si="11"/>
        <v>0</v>
      </c>
      <c r="AG22" s="163">
        <f t="shared" si="12"/>
        <v>0</v>
      </c>
      <c r="AH22" s="163">
        <f t="shared" si="13"/>
        <v>0</v>
      </c>
      <c r="AI22" s="163">
        <f t="shared" si="14"/>
        <v>0</v>
      </c>
      <c r="AP22" s="163">
        <f t="shared" si="15"/>
        <v>0</v>
      </c>
      <c r="AQ22" s="163">
        <f t="shared" si="16"/>
        <v>0</v>
      </c>
      <c r="AR22" s="163">
        <f t="shared" si="17"/>
        <v>0</v>
      </c>
      <c r="AS22" s="163">
        <f t="shared" si="18"/>
        <v>0</v>
      </c>
    </row>
    <row r="23" spans="2:45" ht="15" customHeight="1" x14ac:dyDescent="0.2">
      <c r="B23" s="32">
        <v>10</v>
      </c>
      <c r="C23" s="35"/>
      <c r="D23" s="36"/>
      <c r="E23" s="35"/>
      <c r="F23" s="35"/>
      <c r="G23" s="35"/>
      <c r="H23" s="58"/>
      <c r="I23" s="32"/>
      <c r="J23" s="33"/>
      <c r="K23" s="33"/>
      <c r="L23" s="66"/>
      <c r="M23" s="62" t="str">
        <f t="shared" ref="M23:M26" si="26">IF(I23&lt;&gt;"",I23*14,"")</f>
        <v/>
      </c>
      <c r="N23" s="17" t="str">
        <f t="shared" ref="N23:N26" si="27">IF(AE23&lt;&gt;0,AE23*14,"")</f>
        <v/>
      </c>
      <c r="O23" s="16">
        <f t="shared" si="0"/>
        <v>0</v>
      </c>
      <c r="P23" s="261">
        <f t="shared" si="19"/>
        <v>0</v>
      </c>
      <c r="Q23" s="40"/>
      <c r="S23" s="163">
        <f t="shared" si="1"/>
        <v>0</v>
      </c>
      <c r="T23" s="163">
        <f t="shared" si="2"/>
        <v>0</v>
      </c>
      <c r="U23" s="163">
        <f t="shared" si="3"/>
        <v>0</v>
      </c>
      <c r="V23" s="163">
        <f t="shared" si="4"/>
        <v>0</v>
      </c>
      <c r="W23" s="163">
        <f t="shared" si="20"/>
        <v>0</v>
      </c>
      <c r="Y23" s="163" t="str">
        <f t="shared" si="5"/>
        <v/>
      </c>
      <c r="Z23" s="163" t="str">
        <f t="shared" si="6"/>
        <v/>
      </c>
      <c r="AA23" s="163">
        <f t="shared" si="7"/>
        <v>0</v>
      </c>
      <c r="AB23" s="163">
        <f t="shared" si="8"/>
        <v>0</v>
      </c>
      <c r="AD23" s="163">
        <f t="shared" si="9"/>
        <v>1</v>
      </c>
      <c r="AE23" s="163">
        <f t="shared" si="10"/>
        <v>0</v>
      </c>
      <c r="AF23" s="163">
        <f t="shared" si="11"/>
        <v>0</v>
      </c>
      <c r="AG23" s="163">
        <f t="shared" si="12"/>
        <v>0</v>
      </c>
      <c r="AH23" s="163">
        <f t="shared" si="13"/>
        <v>0</v>
      </c>
      <c r="AI23" s="163">
        <f t="shared" si="14"/>
        <v>0</v>
      </c>
      <c r="AP23" s="163">
        <f t="shared" si="15"/>
        <v>0</v>
      </c>
      <c r="AQ23" s="163">
        <f t="shared" si="16"/>
        <v>0</v>
      </c>
      <c r="AR23" s="163">
        <f t="shared" si="17"/>
        <v>0</v>
      </c>
      <c r="AS23" s="163">
        <f t="shared" si="18"/>
        <v>0</v>
      </c>
    </row>
    <row r="24" spans="2:45" ht="15" customHeight="1" x14ac:dyDescent="0.2">
      <c r="B24" s="34">
        <v>11</v>
      </c>
      <c r="C24" s="175"/>
      <c r="D24" s="36"/>
      <c r="E24" s="175"/>
      <c r="F24" s="35"/>
      <c r="G24" s="35"/>
      <c r="H24" s="58"/>
      <c r="I24" s="32"/>
      <c r="J24" s="33"/>
      <c r="K24" s="33"/>
      <c r="L24" s="66"/>
      <c r="M24" s="62" t="str">
        <f t="shared" si="26"/>
        <v/>
      </c>
      <c r="N24" s="17" t="str">
        <f t="shared" si="27"/>
        <v/>
      </c>
      <c r="O24" s="16">
        <f t="shared" si="0"/>
        <v>0</v>
      </c>
      <c r="P24" s="261">
        <f t="shared" si="19"/>
        <v>0</v>
      </c>
      <c r="Q24" s="40"/>
      <c r="S24" s="163">
        <f t="shared" si="1"/>
        <v>0</v>
      </c>
      <c r="T24" s="163">
        <f t="shared" si="2"/>
        <v>0</v>
      </c>
      <c r="U24" s="163">
        <f t="shared" si="3"/>
        <v>0</v>
      </c>
      <c r="V24" s="163">
        <f t="shared" si="4"/>
        <v>0</v>
      </c>
      <c r="W24" s="163">
        <f t="shared" si="20"/>
        <v>0</v>
      </c>
      <c r="Y24" s="163" t="str">
        <f t="shared" si="5"/>
        <v/>
      </c>
      <c r="Z24" s="163" t="str">
        <f t="shared" si="6"/>
        <v/>
      </c>
      <c r="AA24" s="163">
        <f t="shared" si="7"/>
        <v>0</v>
      </c>
      <c r="AB24" s="163">
        <f t="shared" si="8"/>
        <v>0</v>
      </c>
      <c r="AD24" s="163">
        <f t="shared" si="9"/>
        <v>1</v>
      </c>
      <c r="AE24" s="163">
        <f t="shared" si="10"/>
        <v>0</v>
      </c>
      <c r="AF24" s="163">
        <f t="shared" si="11"/>
        <v>0</v>
      </c>
      <c r="AG24" s="163">
        <f t="shared" si="12"/>
        <v>0</v>
      </c>
      <c r="AH24" s="163">
        <f t="shared" si="13"/>
        <v>0</v>
      </c>
      <c r="AI24" s="163">
        <f t="shared" si="14"/>
        <v>0</v>
      </c>
      <c r="AP24" s="163">
        <f t="shared" si="15"/>
        <v>0</v>
      </c>
      <c r="AQ24" s="163">
        <f t="shared" si="16"/>
        <v>0</v>
      </c>
      <c r="AR24" s="163">
        <f t="shared" si="17"/>
        <v>0</v>
      </c>
      <c r="AS24" s="163">
        <f t="shared" si="18"/>
        <v>0</v>
      </c>
    </row>
    <row r="25" spans="2:45" ht="15" customHeight="1" x14ac:dyDescent="0.2">
      <c r="B25" s="34">
        <v>12</v>
      </c>
      <c r="C25" s="175"/>
      <c r="D25" s="36"/>
      <c r="E25" s="35"/>
      <c r="F25" s="35"/>
      <c r="G25" s="35"/>
      <c r="H25" s="58"/>
      <c r="I25" s="32"/>
      <c r="J25" s="33"/>
      <c r="K25" s="33"/>
      <c r="L25" s="66"/>
      <c r="M25" s="62" t="str">
        <f t="shared" si="26"/>
        <v/>
      </c>
      <c r="N25" s="17" t="str">
        <f t="shared" si="27"/>
        <v/>
      </c>
      <c r="O25" s="16">
        <f t="shared" si="0"/>
        <v>0</v>
      </c>
      <c r="P25" s="261">
        <f t="shared" si="19"/>
        <v>0</v>
      </c>
      <c r="Q25" s="40"/>
      <c r="S25" s="163">
        <f t="shared" si="1"/>
        <v>0</v>
      </c>
      <c r="T25" s="163">
        <f t="shared" si="2"/>
        <v>0</v>
      </c>
      <c r="U25" s="163">
        <f t="shared" si="3"/>
        <v>0</v>
      </c>
      <c r="V25" s="163">
        <f t="shared" si="4"/>
        <v>0</v>
      </c>
      <c r="W25" s="163">
        <f t="shared" si="20"/>
        <v>0</v>
      </c>
      <c r="Y25" s="163" t="str">
        <f t="shared" si="5"/>
        <v/>
      </c>
      <c r="Z25" s="163" t="str">
        <f t="shared" si="6"/>
        <v/>
      </c>
      <c r="AA25" s="163">
        <f t="shared" si="7"/>
        <v>0</v>
      </c>
      <c r="AB25" s="163">
        <f t="shared" si="8"/>
        <v>0</v>
      </c>
      <c r="AD25" s="163">
        <f t="shared" si="9"/>
        <v>1</v>
      </c>
      <c r="AE25" s="163">
        <f t="shared" si="10"/>
        <v>0</v>
      </c>
      <c r="AF25" s="163">
        <f t="shared" si="11"/>
        <v>0</v>
      </c>
      <c r="AG25" s="163">
        <f t="shared" si="12"/>
        <v>0</v>
      </c>
      <c r="AH25" s="163">
        <f t="shared" si="13"/>
        <v>0</v>
      </c>
      <c r="AI25" s="163">
        <f t="shared" si="14"/>
        <v>0</v>
      </c>
      <c r="AP25" s="163">
        <f t="shared" si="15"/>
        <v>0</v>
      </c>
      <c r="AQ25" s="163">
        <f t="shared" si="16"/>
        <v>0</v>
      </c>
      <c r="AR25" s="163">
        <f t="shared" si="17"/>
        <v>0</v>
      </c>
      <c r="AS25" s="163">
        <f t="shared" si="18"/>
        <v>0</v>
      </c>
    </row>
    <row r="26" spans="2:45" ht="15" customHeight="1" thickBot="1" x14ac:dyDescent="0.25">
      <c r="B26" s="32">
        <v>13</v>
      </c>
      <c r="C26" s="35"/>
      <c r="D26" s="39"/>
      <c r="E26" s="38"/>
      <c r="F26" s="35"/>
      <c r="G26" s="38"/>
      <c r="H26" s="59"/>
      <c r="I26" s="32"/>
      <c r="J26" s="33"/>
      <c r="K26" s="33"/>
      <c r="L26" s="66"/>
      <c r="M26" s="63" t="str">
        <f t="shared" si="26"/>
        <v/>
      </c>
      <c r="N26" s="20" t="str">
        <f t="shared" si="27"/>
        <v/>
      </c>
      <c r="O26" s="19">
        <f t="shared" si="0"/>
        <v>0</v>
      </c>
      <c r="P26" s="261">
        <f t="shared" si="19"/>
        <v>0</v>
      </c>
      <c r="Q26" s="40"/>
      <c r="S26" s="163">
        <f t="shared" si="1"/>
        <v>0</v>
      </c>
      <c r="T26" s="163">
        <f t="shared" si="2"/>
        <v>0</v>
      </c>
      <c r="U26" s="163">
        <f t="shared" si="3"/>
        <v>0</v>
      </c>
      <c r="V26" s="163">
        <f t="shared" si="4"/>
        <v>0</v>
      </c>
      <c r="W26" s="163">
        <f t="shared" si="20"/>
        <v>0</v>
      </c>
      <c r="Y26" s="163" t="str">
        <f t="shared" si="5"/>
        <v/>
      </c>
      <c r="Z26" s="163" t="str">
        <f t="shared" si="6"/>
        <v/>
      </c>
      <c r="AA26" s="163">
        <f t="shared" si="7"/>
        <v>0</v>
      </c>
      <c r="AB26" s="163">
        <f t="shared" si="8"/>
        <v>0</v>
      </c>
      <c r="AD26" s="163">
        <f t="shared" si="9"/>
        <v>1</v>
      </c>
      <c r="AE26" s="163">
        <f t="shared" si="10"/>
        <v>0</v>
      </c>
      <c r="AF26" s="163">
        <f t="shared" si="11"/>
        <v>0</v>
      </c>
      <c r="AG26" s="163">
        <f t="shared" si="12"/>
        <v>0</v>
      </c>
      <c r="AH26" s="163">
        <f t="shared" si="13"/>
        <v>0</v>
      </c>
      <c r="AI26" s="163">
        <f t="shared" si="14"/>
        <v>0</v>
      </c>
      <c r="AP26" s="163">
        <f t="shared" si="15"/>
        <v>0</v>
      </c>
      <c r="AQ26" s="163">
        <f t="shared" si="16"/>
        <v>0</v>
      </c>
      <c r="AR26" s="163">
        <f t="shared" si="17"/>
        <v>0</v>
      </c>
      <c r="AS26" s="163">
        <f t="shared" si="18"/>
        <v>0</v>
      </c>
    </row>
    <row r="27" spans="2:45" ht="15" customHeight="1" thickBot="1" x14ac:dyDescent="0.25">
      <c r="B27" s="372" t="s">
        <v>91</v>
      </c>
      <c r="C27" s="373"/>
      <c r="D27" s="373"/>
      <c r="E27" s="373"/>
      <c r="F27" s="374"/>
      <c r="G27" s="378">
        <f>SUM(S14:S26)</f>
        <v>0</v>
      </c>
      <c r="H27" s="106"/>
      <c r="I27" s="22">
        <f>SUM(T14:T26)</f>
        <v>0</v>
      </c>
      <c r="J27" s="22">
        <f>SUM(U14:U26)</f>
        <v>0</v>
      </c>
      <c r="K27" s="22">
        <f>SUM(V14:V26)</f>
        <v>0</v>
      </c>
      <c r="L27" s="67">
        <f>SUM(W14:W26)</f>
        <v>0</v>
      </c>
      <c r="M27" s="64">
        <f>Y27</f>
        <v>0</v>
      </c>
      <c r="N27" s="24">
        <f>Z27</f>
        <v>0</v>
      </c>
      <c r="O27" s="24">
        <f>AA27</f>
        <v>0</v>
      </c>
      <c r="P27" s="24">
        <f>AB27</f>
        <v>0</v>
      </c>
      <c r="Q27" s="389"/>
      <c r="S27" s="171">
        <f>SUM(S14:S26)</f>
        <v>0</v>
      </c>
      <c r="T27" s="171">
        <f>SUM(T14:T26)</f>
        <v>0</v>
      </c>
      <c r="U27" s="171">
        <f>SUM(U14:U26)</f>
        <v>0</v>
      </c>
      <c r="V27" s="171">
        <f>SUM(V14:V26)</f>
        <v>0</v>
      </c>
      <c r="W27" s="171">
        <f>SUM(W14:W26)</f>
        <v>0</v>
      </c>
      <c r="X27" s="171"/>
      <c r="Y27" s="171">
        <f>SUM(Y14:Y26)</f>
        <v>0</v>
      </c>
      <c r="Z27" s="171">
        <f>SUM(Z14:Z26)</f>
        <v>0</v>
      </c>
      <c r="AA27" s="171">
        <f>SUM(AA14:AA26)</f>
        <v>0</v>
      </c>
      <c r="AB27" s="171">
        <f>SUM(AB14:AB26)</f>
        <v>0</v>
      </c>
      <c r="AC27" s="171"/>
      <c r="AD27" s="171">
        <f t="shared" ref="AD27:AI27" si="28">SUM(AD14:AD26)</f>
        <v>13</v>
      </c>
      <c r="AE27" s="171">
        <f t="shared" si="28"/>
        <v>0</v>
      </c>
      <c r="AF27" s="171">
        <f t="shared" si="28"/>
        <v>0</v>
      </c>
      <c r="AG27" s="171">
        <f t="shared" si="28"/>
        <v>0</v>
      </c>
      <c r="AH27" s="171">
        <f t="shared" si="28"/>
        <v>0</v>
      </c>
      <c r="AI27" s="171">
        <f t="shared" si="28"/>
        <v>0</v>
      </c>
      <c r="AJ27" s="171"/>
      <c r="AK27" s="171"/>
      <c r="AL27" s="171"/>
      <c r="AM27" s="171"/>
      <c r="AN27" s="171"/>
      <c r="AO27" s="171"/>
      <c r="AP27" s="171">
        <f>SUM(AP14:AP26)</f>
        <v>0</v>
      </c>
      <c r="AQ27" s="171">
        <f>SUM(AQ14:AQ26)</f>
        <v>0</v>
      </c>
      <c r="AR27" s="171">
        <f>SUM(AR14:AR26)</f>
        <v>0</v>
      </c>
      <c r="AS27" s="171">
        <f>SUM(AS14:AS26)</f>
        <v>0</v>
      </c>
    </row>
    <row r="28" spans="2:45" ht="15" customHeight="1" thickBot="1" x14ac:dyDescent="0.25">
      <c r="B28" s="375"/>
      <c r="C28" s="376"/>
      <c r="D28" s="376"/>
      <c r="E28" s="376"/>
      <c r="F28" s="377"/>
      <c r="G28" s="379"/>
      <c r="H28" s="107"/>
      <c r="I28" s="397">
        <f>SUM(I27:L27)</f>
        <v>0</v>
      </c>
      <c r="J28" s="398"/>
      <c r="K28" s="398"/>
      <c r="L28" s="399"/>
      <c r="M28" s="26"/>
      <c r="N28" s="26"/>
      <c r="O28" s="397">
        <f>SUM(O27:P27)</f>
        <v>0</v>
      </c>
      <c r="P28" s="398"/>
      <c r="Q28" s="390"/>
      <c r="U28" s="171">
        <f>I28</f>
        <v>0</v>
      </c>
      <c r="AD28" s="163">
        <f t="shared" ref="AD28:AD42" si="29">IF(F28="DL",0,1)</f>
        <v>1</v>
      </c>
    </row>
    <row r="29" spans="2:45" ht="15" customHeight="1" thickBot="1" x14ac:dyDescent="0.25">
      <c r="B29" s="394" t="s">
        <v>130</v>
      </c>
      <c r="C29" s="395"/>
      <c r="D29" s="395"/>
      <c r="E29" s="395"/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5"/>
      <c r="Q29" s="406"/>
      <c r="AD29" s="163">
        <f t="shared" si="29"/>
        <v>1</v>
      </c>
    </row>
    <row r="30" spans="2:45" ht="15" customHeight="1" x14ac:dyDescent="0.2">
      <c r="B30" s="244">
        <v>1</v>
      </c>
      <c r="C30" s="245" t="s">
        <v>30</v>
      </c>
      <c r="D30" s="246"/>
      <c r="E30" s="245"/>
      <c r="F30" s="245"/>
      <c r="G30" s="245"/>
      <c r="H30" s="247"/>
      <c r="I30" s="244"/>
      <c r="J30" s="245"/>
      <c r="K30" s="245"/>
      <c r="L30" s="248"/>
      <c r="M30" s="249"/>
      <c r="N30" s="250"/>
      <c r="O30" s="251">
        <f t="shared" ref="O30:O42" si="30">SUM(M30:N30)</f>
        <v>0</v>
      </c>
      <c r="P30" s="262">
        <f t="shared" ref="P30:P42" si="31">G30*25-O30</f>
        <v>0</v>
      </c>
      <c r="Q30" s="293"/>
      <c r="S30" s="163">
        <f t="shared" ref="S30:S42" si="32">IF(F30="DL",0,G30)</f>
        <v>0</v>
      </c>
      <c r="T30" s="163">
        <f t="shared" ref="T30:T42" si="33">IF(F30="DL",0,I30)</f>
        <v>0</v>
      </c>
      <c r="U30" s="163">
        <f t="shared" ref="U30:U42" si="34">IF(F30="DL",0,J30)</f>
        <v>0</v>
      </c>
      <c r="V30" s="163">
        <f t="shared" ref="V30:V42" si="35">IF(F30="DL",0,K30)</f>
        <v>0</v>
      </c>
      <c r="W30" s="163">
        <f t="shared" ref="W30:W42" si="36">IF(F30="DL",0,L30)</f>
        <v>0</v>
      </c>
      <c r="Y30" s="163">
        <f t="shared" ref="Y30:Y42" si="37">IF($F30="DL",0,M30)</f>
        <v>0</v>
      </c>
      <c r="Z30" s="163">
        <f t="shared" ref="Z30:Z42" si="38">IF($F30="DL",0,N30)</f>
        <v>0</v>
      </c>
      <c r="AA30" s="163">
        <f t="shared" ref="AA30:AA42" si="39">IF($F30="DL",0,O30)</f>
        <v>0</v>
      </c>
      <c r="AB30" s="163">
        <f t="shared" ref="AB30:AB42" si="40">IF($F30="DL",0,P30)</f>
        <v>0</v>
      </c>
      <c r="AD30" s="163">
        <f t="shared" si="29"/>
        <v>1</v>
      </c>
      <c r="AE30" s="163">
        <f t="shared" ref="AE30:AE42" si="41">J30+K30+L30</f>
        <v>0</v>
      </c>
      <c r="AF30" s="163">
        <f t="shared" ref="AF30:AF42" si="42">$AD30*IF($C30="F",$O30,0)</f>
        <v>0</v>
      </c>
      <c r="AG30" s="163">
        <f t="shared" ref="AG30:AG42" si="43">$AD30*IF($C30="C",$O30,0)</f>
        <v>0</v>
      </c>
      <c r="AH30" s="163">
        <f t="shared" ref="AH30:AH42" si="44">$AD30*IF($C30="D",$O30,0)</f>
        <v>0</v>
      </c>
      <c r="AI30" s="163">
        <f t="shared" ref="AI30:AI42" si="45">$AD30*IF($C30="S",$O30,0)</f>
        <v>0</v>
      </c>
      <c r="AP30" s="163">
        <f t="shared" ref="AP30:AP42" si="46">AD30*IF(Q30&lt;&gt;"",O30,0)</f>
        <v>0</v>
      </c>
      <c r="AQ30" s="163">
        <f t="shared" ref="AQ30:AQ42" si="47">IF(F30="DI",O30,0)</f>
        <v>0</v>
      </c>
      <c r="AR30" s="163">
        <f t="shared" ref="AR30:AR42" si="48">IF(F30="DO",O30,0)</f>
        <v>0</v>
      </c>
      <c r="AS30" s="163">
        <f t="shared" ref="AS30:AS42" si="49">IF(F30="DL",O30,0)</f>
        <v>0</v>
      </c>
    </row>
    <row r="31" spans="2:45" ht="15" customHeight="1" x14ac:dyDescent="0.2">
      <c r="B31" s="253">
        <v>2</v>
      </c>
      <c r="C31" s="254" t="s">
        <v>5</v>
      </c>
      <c r="D31" s="255"/>
      <c r="E31" s="245"/>
      <c r="F31" s="245"/>
      <c r="G31" s="254"/>
      <c r="H31" s="256"/>
      <c r="I31" s="244"/>
      <c r="J31" s="245"/>
      <c r="K31" s="245"/>
      <c r="L31" s="248"/>
      <c r="M31" s="257"/>
      <c r="N31" s="258"/>
      <c r="O31" s="259">
        <f t="shared" si="30"/>
        <v>0</v>
      </c>
      <c r="P31" s="262">
        <f t="shared" si="31"/>
        <v>0</v>
      </c>
      <c r="Q31" s="293"/>
      <c r="S31" s="163">
        <f t="shared" si="32"/>
        <v>0</v>
      </c>
      <c r="T31" s="163">
        <f t="shared" si="33"/>
        <v>0</v>
      </c>
      <c r="U31" s="163">
        <f t="shared" si="34"/>
        <v>0</v>
      </c>
      <c r="V31" s="163">
        <f t="shared" si="35"/>
        <v>0</v>
      </c>
      <c r="W31" s="163">
        <f t="shared" si="36"/>
        <v>0</v>
      </c>
      <c r="Y31" s="163">
        <f t="shared" si="37"/>
        <v>0</v>
      </c>
      <c r="Z31" s="163">
        <f t="shared" si="38"/>
        <v>0</v>
      </c>
      <c r="AA31" s="163">
        <f t="shared" si="39"/>
        <v>0</v>
      </c>
      <c r="AB31" s="163">
        <f t="shared" si="40"/>
        <v>0</v>
      </c>
      <c r="AD31" s="163">
        <f t="shared" si="29"/>
        <v>1</v>
      </c>
      <c r="AE31" s="163">
        <f t="shared" si="41"/>
        <v>0</v>
      </c>
      <c r="AF31" s="163">
        <f t="shared" si="42"/>
        <v>0</v>
      </c>
      <c r="AG31" s="163">
        <f t="shared" si="43"/>
        <v>0</v>
      </c>
      <c r="AH31" s="163">
        <f t="shared" si="44"/>
        <v>0</v>
      </c>
      <c r="AI31" s="163">
        <f t="shared" si="45"/>
        <v>0</v>
      </c>
      <c r="AP31" s="163">
        <f t="shared" si="46"/>
        <v>0</v>
      </c>
      <c r="AQ31" s="163">
        <f t="shared" si="47"/>
        <v>0</v>
      </c>
      <c r="AR31" s="163">
        <f t="shared" si="48"/>
        <v>0</v>
      </c>
      <c r="AS31" s="163">
        <f t="shared" si="49"/>
        <v>0</v>
      </c>
    </row>
    <row r="32" spans="2:45" ht="15" customHeight="1" x14ac:dyDescent="0.2">
      <c r="B32" s="253">
        <v>3</v>
      </c>
      <c r="C32" s="254" t="s">
        <v>30</v>
      </c>
      <c r="D32" s="255"/>
      <c r="E32" s="245"/>
      <c r="F32" s="245"/>
      <c r="G32" s="254"/>
      <c r="H32" s="256"/>
      <c r="I32" s="244"/>
      <c r="J32" s="245"/>
      <c r="K32" s="245"/>
      <c r="L32" s="248"/>
      <c r="M32" s="257"/>
      <c r="N32" s="258"/>
      <c r="O32" s="259">
        <f t="shared" si="30"/>
        <v>0</v>
      </c>
      <c r="P32" s="262">
        <f t="shared" si="31"/>
        <v>0</v>
      </c>
      <c r="Q32" s="293"/>
      <c r="S32" s="163">
        <f t="shared" si="32"/>
        <v>0</v>
      </c>
      <c r="T32" s="163">
        <f t="shared" si="33"/>
        <v>0</v>
      </c>
      <c r="U32" s="163">
        <f t="shared" si="34"/>
        <v>0</v>
      </c>
      <c r="V32" s="163">
        <f t="shared" si="35"/>
        <v>0</v>
      </c>
      <c r="W32" s="163">
        <f t="shared" si="36"/>
        <v>0</v>
      </c>
      <c r="Y32" s="163">
        <f t="shared" si="37"/>
        <v>0</v>
      </c>
      <c r="Z32" s="163">
        <f t="shared" si="38"/>
        <v>0</v>
      </c>
      <c r="AA32" s="163">
        <f t="shared" si="39"/>
        <v>0</v>
      </c>
      <c r="AB32" s="163">
        <f t="shared" si="40"/>
        <v>0</v>
      </c>
      <c r="AD32" s="163">
        <f t="shared" si="29"/>
        <v>1</v>
      </c>
      <c r="AE32" s="163">
        <f t="shared" si="41"/>
        <v>0</v>
      </c>
      <c r="AF32" s="163">
        <f t="shared" si="42"/>
        <v>0</v>
      </c>
      <c r="AG32" s="163">
        <f t="shared" si="43"/>
        <v>0</v>
      </c>
      <c r="AH32" s="163">
        <f t="shared" si="44"/>
        <v>0</v>
      </c>
      <c r="AI32" s="163">
        <f t="shared" si="45"/>
        <v>0</v>
      </c>
      <c r="AP32" s="163">
        <f t="shared" si="46"/>
        <v>0</v>
      </c>
      <c r="AQ32" s="163">
        <f t="shared" si="47"/>
        <v>0</v>
      </c>
      <c r="AR32" s="163">
        <f t="shared" si="48"/>
        <v>0</v>
      </c>
      <c r="AS32" s="163">
        <f t="shared" si="49"/>
        <v>0</v>
      </c>
    </row>
    <row r="33" spans="2:45" ht="15" customHeight="1" x14ac:dyDescent="0.2">
      <c r="B33" s="244">
        <v>4</v>
      </c>
      <c r="C33" s="254" t="s">
        <v>30</v>
      </c>
      <c r="D33" s="255"/>
      <c r="E33" s="245"/>
      <c r="F33" s="245"/>
      <c r="G33" s="254"/>
      <c r="H33" s="256"/>
      <c r="I33" s="244"/>
      <c r="J33" s="245"/>
      <c r="K33" s="245"/>
      <c r="L33" s="248"/>
      <c r="M33" s="257"/>
      <c r="N33" s="258"/>
      <c r="O33" s="259">
        <f>SUM(M33:N33)</f>
        <v>0</v>
      </c>
      <c r="P33" s="262">
        <f t="shared" si="31"/>
        <v>0</v>
      </c>
      <c r="Q33" s="293"/>
      <c r="S33" s="163">
        <f>IF(F33="DL",0,G33)</f>
        <v>0</v>
      </c>
      <c r="T33" s="163">
        <f>IF(F33="DL",0,I33)</f>
        <v>0</v>
      </c>
      <c r="U33" s="163">
        <f>IF(F33="DL",0,J33)</f>
        <v>0</v>
      </c>
      <c r="V33" s="163">
        <f>IF(F33="DL",0,K33)</f>
        <v>0</v>
      </c>
      <c r="W33" s="163">
        <f>IF(F33="DL",0,L33)</f>
        <v>0</v>
      </c>
      <c r="Y33" s="163">
        <f t="shared" ref="Y33:AB34" si="50">IF($F33="DL",0,M33)</f>
        <v>0</v>
      </c>
      <c r="Z33" s="163">
        <f t="shared" si="50"/>
        <v>0</v>
      </c>
      <c r="AA33" s="163">
        <f t="shared" si="50"/>
        <v>0</v>
      </c>
      <c r="AB33" s="163">
        <f t="shared" si="50"/>
        <v>0</v>
      </c>
      <c r="AD33" s="163">
        <f>IF(F33="DL",0,1)</f>
        <v>1</v>
      </c>
      <c r="AE33" s="163">
        <f>J33+K33+L33</f>
        <v>0</v>
      </c>
      <c r="AF33" s="163">
        <f t="shared" si="42"/>
        <v>0</v>
      </c>
      <c r="AG33" s="163">
        <f t="shared" si="43"/>
        <v>0</v>
      </c>
      <c r="AH33" s="163">
        <f t="shared" si="44"/>
        <v>0</v>
      </c>
      <c r="AI33" s="163">
        <f t="shared" si="45"/>
        <v>0</v>
      </c>
      <c r="AP33" s="163">
        <f>AD33*IF(Q33&lt;&gt;"",O33,0)</f>
        <v>0</v>
      </c>
      <c r="AQ33" s="163">
        <f>IF(F33="DI",O33,0)</f>
        <v>0</v>
      </c>
      <c r="AR33" s="163">
        <f>IF(F33="DO",O33,0)</f>
        <v>0</v>
      </c>
      <c r="AS33" s="163">
        <f>IF(F33="DL",O33,0)</f>
        <v>0</v>
      </c>
    </row>
    <row r="34" spans="2:45" ht="15" customHeight="1" x14ac:dyDescent="0.2">
      <c r="B34" s="253">
        <v>5</v>
      </c>
      <c r="C34" s="254" t="s">
        <v>5</v>
      </c>
      <c r="D34" s="255"/>
      <c r="E34" s="245"/>
      <c r="F34" s="254"/>
      <c r="G34" s="254"/>
      <c r="H34" s="256"/>
      <c r="I34" s="244"/>
      <c r="J34" s="245"/>
      <c r="K34" s="245"/>
      <c r="L34" s="248"/>
      <c r="M34" s="257"/>
      <c r="N34" s="258"/>
      <c r="O34" s="259">
        <f>SUM(M34:N34)</f>
        <v>0</v>
      </c>
      <c r="P34" s="262">
        <f t="shared" si="31"/>
        <v>0</v>
      </c>
      <c r="Q34" s="293"/>
      <c r="S34" s="163">
        <f>IF(F34="DL",0,G34)</f>
        <v>0</v>
      </c>
      <c r="T34" s="163">
        <f>IF(F34="DL",0,I34)</f>
        <v>0</v>
      </c>
      <c r="U34" s="163">
        <f>IF(F34="DL",0,J34)</f>
        <v>0</v>
      </c>
      <c r="V34" s="163">
        <f>IF(F34="DL",0,K34)</f>
        <v>0</v>
      </c>
      <c r="W34" s="163">
        <f>IF(F34="DL",0,L34)</f>
        <v>0</v>
      </c>
      <c r="Y34" s="163">
        <f t="shared" si="50"/>
        <v>0</v>
      </c>
      <c r="Z34" s="163">
        <f t="shared" si="50"/>
        <v>0</v>
      </c>
      <c r="AA34" s="163">
        <f t="shared" si="50"/>
        <v>0</v>
      </c>
      <c r="AB34" s="163">
        <f t="shared" si="50"/>
        <v>0</v>
      </c>
      <c r="AD34" s="163">
        <f>IF(F34="DL",0,1)</f>
        <v>1</v>
      </c>
      <c r="AE34" s="163">
        <f>J34+K34+L34</f>
        <v>0</v>
      </c>
      <c r="AF34" s="163">
        <f t="shared" si="42"/>
        <v>0</v>
      </c>
      <c r="AG34" s="163">
        <f t="shared" si="43"/>
        <v>0</v>
      </c>
      <c r="AH34" s="163">
        <f t="shared" si="44"/>
        <v>0</v>
      </c>
      <c r="AI34" s="163">
        <f t="shared" si="45"/>
        <v>0</v>
      </c>
      <c r="AP34" s="163">
        <f>AD34*IF(Q34&lt;&gt;"",O34,0)</f>
        <v>0</v>
      </c>
      <c r="AQ34" s="163">
        <f>IF(F34="DI",O34,0)</f>
        <v>0</v>
      </c>
      <c r="AR34" s="163">
        <f>IF(F34="DO",O34,0)</f>
        <v>0</v>
      </c>
      <c r="AS34" s="163">
        <f>IF(F34="DL",O34,0)</f>
        <v>0</v>
      </c>
    </row>
    <row r="35" spans="2:45" ht="15" customHeight="1" x14ac:dyDescent="0.2">
      <c r="B35" s="283">
        <v>6</v>
      </c>
      <c r="C35" s="284" t="s">
        <v>4</v>
      </c>
      <c r="D35" s="285"/>
      <c r="E35" s="286"/>
      <c r="F35" s="284"/>
      <c r="G35" s="284"/>
      <c r="H35" s="287"/>
      <c r="I35" s="278"/>
      <c r="J35" s="286"/>
      <c r="K35" s="286"/>
      <c r="L35" s="288"/>
      <c r="M35" s="279"/>
      <c r="N35" s="280"/>
      <c r="O35" s="281">
        <f t="shared" si="30"/>
        <v>0</v>
      </c>
      <c r="P35" s="282">
        <f t="shared" si="31"/>
        <v>0</v>
      </c>
      <c r="Q35" s="40"/>
      <c r="S35" s="163">
        <f t="shared" si="32"/>
        <v>0</v>
      </c>
      <c r="T35" s="163">
        <f t="shared" si="33"/>
        <v>0</v>
      </c>
      <c r="U35" s="163">
        <f t="shared" si="34"/>
        <v>0</v>
      </c>
      <c r="V35" s="163">
        <f t="shared" si="35"/>
        <v>0</v>
      </c>
      <c r="W35" s="163">
        <f t="shared" si="36"/>
        <v>0</v>
      </c>
      <c r="Y35" s="163">
        <f t="shared" si="37"/>
        <v>0</v>
      </c>
      <c r="Z35" s="163">
        <f t="shared" si="38"/>
        <v>0</v>
      </c>
      <c r="AA35" s="163">
        <f t="shared" si="39"/>
        <v>0</v>
      </c>
      <c r="AB35" s="163">
        <f t="shared" si="40"/>
        <v>0</v>
      </c>
      <c r="AD35" s="163">
        <f t="shared" si="29"/>
        <v>1</v>
      </c>
      <c r="AE35" s="163">
        <f t="shared" si="41"/>
        <v>0</v>
      </c>
      <c r="AF35" s="163">
        <f t="shared" si="42"/>
        <v>0</v>
      </c>
      <c r="AG35" s="163">
        <f t="shared" si="43"/>
        <v>0</v>
      </c>
      <c r="AH35" s="163">
        <f t="shared" si="44"/>
        <v>0</v>
      </c>
      <c r="AI35" s="163">
        <f t="shared" si="45"/>
        <v>0</v>
      </c>
      <c r="AP35" s="163">
        <f t="shared" si="46"/>
        <v>0</v>
      </c>
      <c r="AQ35" s="163">
        <f t="shared" si="47"/>
        <v>0</v>
      </c>
      <c r="AR35" s="163">
        <f t="shared" si="48"/>
        <v>0</v>
      </c>
      <c r="AS35" s="163">
        <f t="shared" si="49"/>
        <v>0</v>
      </c>
    </row>
    <row r="36" spans="2:45" ht="15" customHeight="1" x14ac:dyDescent="0.2">
      <c r="B36" s="278">
        <v>7</v>
      </c>
      <c r="C36" s="292" t="s">
        <v>4</v>
      </c>
      <c r="D36" s="285"/>
      <c r="E36" s="292"/>
      <c r="F36" s="284"/>
      <c r="G36" s="284"/>
      <c r="H36" s="287"/>
      <c r="I36" s="278"/>
      <c r="J36" s="286"/>
      <c r="K36" s="286"/>
      <c r="L36" s="288"/>
      <c r="M36" s="279"/>
      <c r="N36" s="280"/>
      <c r="O36" s="281">
        <f t="shared" si="30"/>
        <v>0</v>
      </c>
      <c r="P36" s="282">
        <f t="shared" si="31"/>
        <v>0</v>
      </c>
      <c r="Q36" s="40"/>
      <c r="S36" s="163">
        <f t="shared" si="32"/>
        <v>0</v>
      </c>
      <c r="T36" s="163">
        <f t="shared" si="33"/>
        <v>0</v>
      </c>
      <c r="U36" s="163">
        <f t="shared" si="34"/>
        <v>0</v>
      </c>
      <c r="V36" s="163">
        <f t="shared" si="35"/>
        <v>0</v>
      </c>
      <c r="W36" s="163">
        <f t="shared" si="36"/>
        <v>0</v>
      </c>
      <c r="Y36" s="163">
        <f t="shared" si="37"/>
        <v>0</v>
      </c>
      <c r="Z36" s="163">
        <f t="shared" si="38"/>
        <v>0</v>
      </c>
      <c r="AA36" s="163">
        <f t="shared" si="39"/>
        <v>0</v>
      </c>
      <c r="AB36" s="163">
        <f t="shared" si="40"/>
        <v>0</v>
      </c>
      <c r="AD36" s="163">
        <f t="shared" si="29"/>
        <v>1</v>
      </c>
      <c r="AE36" s="163">
        <f t="shared" si="41"/>
        <v>0</v>
      </c>
      <c r="AF36" s="163">
        <f t="shared" si="42"/>
        <v>0</v>
      </c>
      <c r="AG36" s="163">
        <f t="shared" si="43"/>
        <v>0</v>
      </c>
      <c r="AH36" s="163">
        <f t="shared" si="44"/>
        <v>0</v>
      </c>
      <c r="AI36" s="163">
        <f t="shared" si="45"/>
        <v>0</v>
      </c>
      <c r="AP36" s="163">
        <f t="shared" si="46"/>
        <v>0</v>
      </c>
      <c r="AQ36" s="163">
        <f t="shared" si="47"/>
        <v>0</v>
      </c>
      <c r="AR36" s="163">
        <f t="shared" si="48"/>
        <v>0</v>
      </c>
      <c r="AS36" s="163">
        <f t="shared" si="49"/>
        <v>0</v>
      </c>
    </row>
    <row r="37" spans="2:45" ht="15" customHeight="1" x14ac:dyDescent="0.2">
      <c r="B37" s="34">
        <v>8</v>
      </c>
      <c r="C37" s="35" t="s">
        <v>4</v>
      </c>
      <c r="D37" s="36"/>
      <c r="E37" s="33"/>
      <c r="F37" s="35"/>
      <c r="G37" s="35"/>
      <c r="H37" s="58"/>
      <c r="I37" s="32"/>
      <c r="J37" s="33"/>
      <c r="K37" s="33"/>
      <c r="L37" s="66"/>
      <c r="M37" s="62"/>
      <c r="N37" s="17"/>
      <c r="O37" s="16">
        <f t="shared" si="30"/>
        <v>0</v>
      </c>
      <c r="P37" s="261">
        <f t="shared" si="31"/>
        <v>0</v>
      </c>
      <c r="Q37" s="40"/>
      <c r="S37" s="163">
        <f t="shared" si="32"/>
        <v>0</v>
      </c>
      <c r="T37" s="163">
        <f t="shared" si="33"/>
        <v>0</v>
      </c>
      <c r="U37" s="163">
        <f t="shared" si="34"/>
        <v>0</v>
      </c>
      <c r="V37" s="163">
        <f t="shared" si="35"/>
        <v>0</v>
      </c>
      <c r="W37" s="163">
        <f t="shared" si="36"/>
        <v>0</v>
      </c>
      <c r="Y37" s="163">
        <f t="shared" si="37"/>
        <v>0</v>
      </c>
      <c r="Z37" s="163">
        <f t="shared" si="38"/>
        <v>0</v>
      </c>
      <c r="AA37" s="163">
        <f t="shared" si="39"/>
        <v>0</v>
      </c>
      <c r="AB37" s="163">
        <f t="shared" si="40"/>
        <v>0</v>
      </c>
      <c r="AD37" s="163">
        <f t="shared" si="29"/>
        <v>1</v>
      </c>
      <c r="AE37" s="163">
        <f t="shared" si="41"/>
        <v>0</v>
      </c>
      <c r="AF37" s="163">
        <f t="shared" si="42"/>
        <v>0</v>
      </c>
      <c r="AG37" s="163">
        <f t="shared" si="43"/>
        <v>0</v>
      </c>
      <c r="AH37" s="163">
        <f t="shared" si="44"/>
        <v>0</v>
      </c>
      <c r="AI37" s="163">
        <f t="shared" si="45"/>
        <v>0</v>
      </c>
      <c r="AP37" s="163">
        <f t="shared" si="46"/>
        <v>0</v>
      </c>
      <c r="AQ37" s="163">
        <f t="shared" si="47"/>
        <v>0</v>
      </c>
      <c r="AR37" s="163">
        <f t="shared" si="48"/>
        <v>0</v>
      </c>
      <c r="AS37" s="163">
        <f t="shared" si="49"/>
        <v>0</v>
      </c>
    </row>
    <row r="38" spans="2:45" ht="15" customHeight="1" x14ac:dyDescent="0.2">
      <c r="B38" s="34">
        <v>9</v>
      </c>
      <c r="C38" s="35"/>
      <c r="D38" s="36"/>
      <c r="E38" s="33"/>
      <c r="F38" s="35"/>
      <c r="G38" s="35"/>
      <c r="H38" s="58"/>
      <c r="I38" s="32"/>
      <c r="J38" s="33"/>
      <c r="K38" s="33"/>
      <c r="L38" s="66"/>
      <c r="M38" s="62" t="str">
        <f t="shared" ref="M38:M41" si="51">IF(I38&lt;&gt;"",I38*14,"")</f>
        <v/>
      </c>
      <c r="N38" s="17" t="str">
        <f t="shared" ref="N38:N41" si="52">IF(AE38&lt;&gt;0,AE38*14,"")</f>
        <v/>
      </c>
      <c r="O38" s="16">
        <f t="shared" si="30"/>
        <v>0</v>
      </c>
      <c r="P38" s="261">
        <f t="shared" si="31"/>
        <v>0</v>
      </c>
      <c r="Q38" s="40"/>
      <c r="S38" s="163">
        <f t="shared" si="32"/>
        <v>0</v>
      </c>
      <c r="T38" s="163">
        <f t="shared" si="33"/>
        <v>0</v>
      </c>
      <c r="U38" s="163">
        <f t="shared" si="34"/>
        <v>0</v>
      </c>
      <c r="V38" s="163">
        <f t="shared" si="35"/>
        <v>0</v>
      </c>
      <c r="W38" s="163">
        <f t="shared" si="36"/>
        <v>0</v>
      </c>
      <c r="Y38" s="163" t="str">
        <f t="shared" si="37"/>
        <v/>
      </c>
      <c r="Z38" s="163" t="str">
        <f t="shared" si="38"/>
        <v/>
      </c>
      <c r="AA38" s="163">
        <f t="shared" si="39"/>
        <v>0</v>
      </c>
      <c r="AB38" s="163">
        <f t="shared" si="40"/>
        <v>0</v>
      </c>
      <c r="AD38" s="163">
        <f t="shared" si="29"/>
        <v>1</v>
      </c>
      <c r="AE38" s="163">
        <f t="shared" si="41"/>
        <v>0</v>
      </c>
      <c r="AF38" s="163">
        <f t="shared" si="42"/>
        <v>0</v>
      </c>
      <c r="AG38" s="163">
        <f t="shared" si="43"/>
        <v>0</v>
      </c>
      <c r="AH38" s="163">
        <f t="shared" si="44"/>
        <v>0</v>
      </c>
      <c r="AI38" s="163">
        <f t="shared" si="45"/>
        <v>0</v>
      </c>
      <c r="AP38" s="163">
        <f t="shared" si="46"/>
        <v>0</v>
      </c>
      <c r="AQ38" s="163">
        <f t="shared" si="47"/>
        <v>0</v>
      </c>
      <c r="AR38" s="163">
        <f t="shared" si="48"/>
        <v>0</v>
      </c>
      <c r="AS38" s="163">
        <f t="shared" si="49"/>
        <v>0</v>
      </c>
    </row>
    <row r="39" spans="2:45" ht="15" customHeight="1" x14ac:dyDescent="0.2">
      <c r="B39" s="32">
        <v>10</v>
      </c>
      <c r="C39" s="35"/>
      <c r="D39" s="36"/>
      <c r="E39" s="33"/>
      <c r="F39" s="35"/>
      <c r="G39" s="35"/>
      <c r="H39" s="58"/>
      <c r="I39" s="32"/>
      <c r="J39" s="33"/>
      <c r="K39" s="33"/>
      <c r="L39" s="66"/>
      <c r="M39" s="62" t="str">
        <f t="shared" si="51"/>
        <v/>
      </c>
      <c r="N39" s="17" t="str">
        <f t="shared" si="52"/>
        <v/>
      </c>
      <c r="O39" s="16">
        <f t="shared" si="30"/>
        <v>0</v>
      </c>
      <c r="P39" s="261">
        <f t="shared" si="31"/>
        <v>0</v>
      </c>
      <c r="Q39" s="40"/>
      <c r="S39" s="163">
        <f t="shared" si="32"/>
        <v>0</v>
      </c>
      <c r="T39" s="163">
        <f t="shared" si="33"/>
        <v>0</v>
      </c>
      <c r="U39" s="163">
        <f t="shared" si="34"/>
        <v>0</v>
      </c>
      <c r="V39" s="163">
        <f t="shared" si="35"/>
        <v>0</v>
      </c>
      <c r="W39" s="163">
        <f t="shared" si="36"/>
        <v>0</v>
      </c>
      <c r="Y39" s="163" t="str">
        <f t="shared" si="37"/>
        <v/>
      </c>
      <c r="Z39" s="163" t="str">
        <f t="shared" si="38"/>
        <v/>
      </c>
      <c r="AA39" s="163">
        <f t="shared" si="39"/>
        <v>0</v>
      </c>
      <c r="AB39" s="163">
        <f t="shared" si="40"/>
        <v>0</v>
      </c>
      <c r="AD39" s="163">
        <f t="shared" si="29"/>
        <v>1</v>
      </c>
      <c r="AE39" s="163">
        <f t="shared" si="41"/>
        <v>0</v>
      </c>
      <c r="AF39" s="163">
        <f t="shared" si="42"/>
        <v>0</v>
      </c>
      <c r="AG39" s="163">
        <f t="shared" si="43"/>
        <v>0</v>
      </c>
      <c r="AH39" s="163">
        <f t="shared" si="44"/>
        <v>0</v>
      </c>
      <c r="AI39" s="163">
        <f t="shared" si="45"/>
        <v>0</v>
      </c>
      <c r="AP39" s="163">
        <f t="shared" si="46"/>
        <v>0</v>
      </c>
      <c r="AQ39" s="163">
        <f t="shared" si="47"/>
        <v>0</v>
      </c>
      <c r="AR39" s="163">
        <f t="shared" si="48"/>
        <v>0</v>
      </c>
      <c r="AS39" s="163">
        <f t="shared" si="49"/>
        <v>0</v>
      </c>
    </row>
    <row r="40" spans="2:45" ht="15" customHeight="1" x14ac:dyDescent="0.2">
      <c r="B40" s="34">
        <v>11</v>
      </c>
      <c r="C40" s="175"/>
      <c r="D40" s="36"/>
      <c r="E40" s="175"/>
      <c r="F40" s="35"/>
      <c r="G40" s="35"/>
      <c r="H40" s="58"/>
      <c r="I40" s="32"/>
      <c r="J40" s="33"/>
      <c r="K40" s="33"/>
      <c r="L40" s="66"/>
      <c r="M40" s="62" t="str">
        <f t="shared" si="51"/>
        <v/>
      </c>
      <c r="N40" s="17" t="str">
        <f t="shared" si="52"/>
        <v/>
      </c>
      <c r="O40" s="16">
        <f t="shared" si="30"/>
        <v>0</v>
      </c>
      <c r="P40" s="261">
        <f t="shared" si="31"/>
        <v>0</v>
      </c>
      <c r="Q40" s="40"/>
      <c r="S40" s="163">
        <f t="shared" si="32"/>
        <v>0</v>
      </c>
      <c r="T40" s="163">
        <f t="shared" si="33"/>
        <v>0</v>
      </c>
      <c r="U40" s="163">
        <f t="shared" si="34"/>
        <v>0</v>
      </c>
      <c r="V40" s="163">
        <f t="shared" si="35"/>
        <v>0</v>
      </c>
      <c r="W40" s="163">
        <f t="shared" si="36"/>
        <v>0</v>
      </c>
      <c r="Y40" s="163" t="str">
        <f t="shared" si="37"/>
        <v/>
      </c>
      <c r="Z40" s="163" t="str">
        <f t="shared" si="38"/>
        <v/>
      </c>
      <c r="AA40" s="163">
        <f t="shared" si="39"/>
        <v>0</v>
      </c>
      <c r="AB40" s="163">
        <f t="shared" si="40"/>
        <v>0</v>
      </c>
      <c r="AD40" s="163">
        <f t="shared" si="29"/>
        <v>1</v>
      </c>
      <c r="AE40" s="163">
        <f t="shared" si="41"/>
        <v>0</v>
      </c>
      <c r="AF40" s="163">
        <f t="shared" si="42"/>
        <v>0</v>
      </c>
      <c r="AG40" s="163">
        <f t="shared" si="43"/>
        <v>0</v>
      </c>
      <c r="AH40" s="163">
        <f t="shared" si="44"/>
        <v>0</v>
      </c>
      <c r="AI40" s="163">
        <f t="shared" si="45"/>
        <v>0</v>
      </c>
      <c r="AP40" s="163">
        <f t="shared" si="46"/>
        <v>0</v>
      </c>
      <c r="AQ40" s="163">
        <f t="shared" si="47"/>
        <v>0</v>
      </c>
      <c r="AR40" s="163">
        <f t="shared" si="48"/>
        <v>0</v>
      </c>
      <c r="AS40" s="163">
        <f t="shared" si="49"/>
        <v>0</v>
      </c>
    </row>
    <row r="41" spans="2:45" ht="15" customHeight="1" x14ac:dyDescent="0.2">
      <c r="B41" s="34">
        <v>12</v>
      </c>
      <c r="C41" s="175"/>
      <c r="D41" s="36"/>
      <c r="E41" s="175"/>
      <c r="F41" s="35"/>
      <c r="G41" s="35"/>
      <c r="H41" s="58"/>
      <c r="I41" s="32"/>
      <c r="J41" s="33"/>
      <c r="K41" s="33"/>
      <c r="L41" s="66"/>
      <c r="M41" s="62" t="str">
        <f t="shared" si="51"/>
        <v/>
      </c>
      <c r="N41" s="17" t="str">
        <f t="shared" si="52"/>
        <v/>
      </c>
      <c r="O41" s="16">
        <f t="shared" si="30"/>
        <v>0</v>
      </c>
      <c r="P41" s="261">
        <f t="shared" si="31"/>
        <v>0</v>
      </c>
      <c r="Q41" s="40"/>
      <c r="S41" s="163">
        <f t="shared" si="32"/>
        <v>0</v>
      </c>
      <c r="T41" s="163">
        <f t="shared" si="33"/>
        <v>0</v>
      </c>
      <c r="U41" s="163">
        <f t="shared" si="34"/>
        <v>0</v>
      </c>
      <c r="V41" s="163">
        <f t="shared" si="35"/>
        <v>0</v>
      </c>
      <c r="W41" s="163">
        <f t="shared" si="36"/>
        <v>0</v>
      </c>
      <c r="Y41" s="163" t="str">
        <f t="shared" si="37"/>
        <v/>
      </c>
      <c r="Z41" s="163" t="str">
        <f t="shared" si="38"/>
        <v/>
      </c>
      <c r="AA41" s="163">
        <f t="shared" si="39"/>
        <v>0</v>
      </c>
      <c r="AB41" s="163">
        <f t="shared" si="40"/>
        <v>0</v>
      </c>
      <c r="AD41" s="163">
        <f t="shared" si="29"/>
        <v>1</v>
      </c>
      <c r="AE41" s="163">
        <f t="shared" si="41"/>
        <v>0</v>
      </c>
      <c r="AF41" s="163">
        <f t="shared" si="42"/>
        <v>0</v>
      </c>
      <c r="AG41" s="163">
        <f t="shared" si="43"/>
        <v>0</v>
      </c>
      <c r="AH41" s="163">
        <f t="shared" si="44"/>
        <v>0</v>
      </c>
      <c r="AI41" s="163">
        <f t="shared" si="45"/>
        <v>0</v>
      </c>
      <c r="AP41" s="163">
        <f t="shared" si="46"/>
        <v>0</v>
      </c>
      <c r="AQ41" s="163">
        <f t="shared" si="47"/>
        <v>0</v>
      </c>
      <c r="AR41" s="163">
        <f t="shared" si="48"/>
        <v>0</v>
      </c>
      <c r="AS41" s="163">
        <f t="shared" si="49"/>
        <v>0</v>
      </c>
    </row>
    <row r="42" spans="2:45" ht="15" customHeight="1" thickBot="1" x14ac:dyDescent="0.25">
      <c r="B42" s="244">
        <v>13</v>
      </c>
      <c r="C42" s="266"/>
      <c r="D42" s="267"/>
      <c r="E42" s="266"/>
      <c r="F42" s="266"/>
      <c r="G42" s="266"/>
      <c r="H42" s="268"/>
      <c r="I42" s="269"/>
      <c r="J42" s="270"/>
      <c r="K42" s="270"/>
      <c r="L42" s="271"/>
      <c r="M42" s="272"/>
      <c r="N42" s="273"/>
      <c r="O42" s="274">
        <f t="shared" si="30"/>
        <v>0</v>
      </c>
      <c r="P42" s="262">
        <f t="shared" si="31"/>
        <v>0</v>
      </c>
      <c r="Q42" s="40"/>
      <c r="S42" s="163">
        <f t="shared" si="32"/>
        <v>0</v>
      </c>
      <c r="T42" s="163">
        <f t="shared" si="33"/>
        <v>0</v>
      </c>
      <c r="U42" s="163">
        <f t="shared" si="34"/>
        <v>0</v>
      </c>
      <c r="V42" s="163">
        <f t="shared" si="35"/>
        <v>0</v>
      </c>
      <c r="W42" s="163">
        <f t="shared" si="36"/>
        <v>0</v>
      </c>
      <c r="Y42" s="163">
        <f t="shared" si="37"/>
        <v>0</v>
      </c>
      <c r="Z42" s="163">
        <f t="shared" si="38"/>
        <v>0</v>
      </c>
      <c r="AA42" s="163">
        <f t="shared" si="39"/>
        <v>0</v>
      </c>
      <c r="AB42" s="163">
        <f t="shared" si="40"/>
        <v>0</v>
      </c>
      <c r="AD42" s="163">
        <f t="shared" si="29"/>
        <v>1</v>
      </c>
      <c r="AE42" s="163">
        <f t="shared" si="41"/>
        <v>0</v>
      </c>
      <c r="AF42" s="163">
        <f t="shared" si="42"/>
        <v>0</v>
      </c>
      <c r="AG42" s="163">
        <f t="shared" si="43"/>
        <v>0</v>
      </c>
      <c r="AH42" s="163">
        <f t="shared" si="44"/>
        <v>0</v>
      </c>
      <c r="AI42" s="163">
        <f t="shared" si="45"/>
        <v>0</v>
      </c>
      <c r="AP42" s="163">
        <f t="shared" si="46"/>
        <v>0</v>
      </c>
      <c r="AQ42" s="163">
        <f t="shared" si="47"/>
        <v>0</v>
      </c>
      <c r="AR42" s="163">
        <f t="shared" si="48"/>
        <v>0</v>
      </c>
      <c r="AS42" s="163">
        <f t="shared" si="49"/>
        <v>0</v>
      </c>
    </row>
    <row r="43" spans="2:45" ht="15" customHeight="1" thickBot="1" x14ac:dyDescent="0.25">
      <c r="B43" s="372" t="s">
        <v>91</v>
      </c>
      <c r="C43" s="373"/>
      <c r="D43" s="373"/>
      <c r="E43" s="373"/>
      <c r="F43" s="374"/>
      <c r="G43" s="378">
        <f>SUM(S30:S42)</f>
        <v>0</v>
      </c>
      <c r="H43" s="108"/>
      <c r="I43" s="22">
        <f>SUM(T30:T42)</f>
        <v>0</v>
      </c>
      <c r="J43" s="22">
        <f>SUM(U30:U42)</f>
        <v>0</v>
      </c>
      <c r="K43" s="22">
        <f>SUM(V30:V42)</f>
        <v>0</v>
      </c>
      <c r="L43" s="23">
        <f>SUM(W30:W42)</f>
        <v>0</v>
      </c>
      <c r="M43" s="24">
        <f>Y43</f>
        <v>0</v>
      </c>
      <c r="N43" s="24">
        <f>Z43</f>
        <v>0</v>
      </c>
      <c r="O43" s="24">
        <f>AA43</f>
        <v>0</v>
      </c>
      <c r="P43" s="24">
        <f>AB43</f>
        <v>0</v>
      </c>
      <c r="Q43" s="389"/>
      <c r="S43" s="171">
        <f>SUM(S30:S42)</f>
        <v>0</v>
      </c>
      <c r="T43" s="171">
        <f>SUM(T30:T42)</f>
        <v>0</v>
      </c>
      <c r="U43" s="171">
        <f>SUM(U30:U42)</f>
        <v>0</v>
      </c>
      <c r="V43" s="171">
        <f>SUM(V30:V42)</f>
        <v>0</v>
      </c>
      <c r="W43" s="171">
        <f>SUM(W30:W42)</f>
        <v>0</v>
      </c>
      <c r="X43" s="171"/>
      <c r="Y43" s="171">
        <f>SUM(Y30:Y42)</f>
        <v>0</v>
      </c>
      <c r="Z43" s="171">
        <f>SUM(Z30:Z42)</f>
        <v>0</v>
      </c>
      <c r="AA43" s="171">
        <f>SUM(AA30:AA42)</f>
        <v>0</v>
      </c>
      <c r="AB43" s="171">
        <f>SUM(AB30:AB42)</f>
        <v>0</v>
      </c>
      <c r="AC43" s="171"/>
      <c r="AD43" s="171">
        <f t="shared" ref="AD43:AI43" si="53">SUM(AD30:AD42)</f>
        <v>13</v>
      </c>
      <c r="AE43" s="171">
        <f t="shared" si="53"/>
        <v>0</v>
      </c>
      <c r="AF43" s="171">
        <f t="shared" si="53"/>
        <v>0</v>
      </c>
      <c r="AG43" s="171">
        <f t="shared" si="53"/>
        <v>0</v>
      </c>
      <c r="AH43" s="171">
        <f t="shared" si="53"/>
        <v>0</v>
      </c>
      <c r="AI43" s="171">
        <f t="shared" si="53"/>
        <v>0</v>
      </c>
      <c r="AJ43" s="171"/>
      <c r="AK43" s="171"/>
      <c r="AL43" s="171"/>
      <c r="AM43" s="171"/>
      <c r="AN43" s="171"/>
      <c r="AO43" s="171"/>
      <c r="AP43" s="171">
        <f>SUM(AP30:AP42)</f>
        <v>0</v>
      </c>
      <c r="AQ43" s="171">
        <f>SUM(AQ30:AQ42)</f>
        <v>0</v>
      </c>
      <c r="AR43" s="171">
        <f>SUM(AR30:AR42)</f>
        <v>0</v>
      </c>
      <c r="AS43" s="171">
        <f>SUM(AS30:AS42)</f>
        <v>0</v>
      </c>
    </row>
    <row r="44" spans="2:45" ht="15" customHeight="1" thickBot="1" x14ac:dyDescent="0.25">
      <c r="B44" s="375"/>
      <c r="C44" s="376"/>
      <c r="D44" s="376"/>
      <c r="E44" s="376"/>
      <c r="F44" s="377"/>
      <c r="G44" s="379"/>
      <c r="H44" s="107"/>
      <c r="I44" s="397">
        <f>SUM(I43:L43)</f>
        <v>0</v>
      </c>
      <c r="J44" s="398"/>
      <c r="K44" s="398"/>
      <c r="L44" s="399"/>
      <c r="M44" s="26"/>
      <c r="N44" s="26"/>
      <c r="O44" s="397">
        <f>SUM(O43:P43)</f>
        <v>0</v>
      </c>
      <c r="P44" s="398"/>
      <c r="Q44" s="390"/>
      <c r="U44" s="171">
        <f>I44</f>
        <v>0</v>
      </c>
    </row>
    <row r="45" spans="2:45" ht="15" customHeight="1" thickBot="1" x14ac:dyDescent="0.25">
      <c r="B45" s="372" t="s">
        <v>92</v>
      </c>
      <c r="C45" s="373"/>
      <c r="D45" s="373"/>
      <c r="E45" s="373"/>
      <c r="F45" s="374"/>
      <c r="G45" s="378">
        <f>G27+G43</f>
        <v>0</v>
      </c>
      <c r="H45" s="108"/>
      <c r="I45" s="22">
        <f t="shared" ref="I45:P45" si="54">I27+I43</f>
        <v>0</v>
      </c>
      <c r="J45" s="22">
        <f t="shared" si="54"/>
        <v>0</v>
      </c>
      <c r="K45" s="22">
        <f t="shared" si="54"/>
        <v>0</v>
      </c>
      <c r="L45" s="23">
        <f t="shared" si="54"/>
        <v>0</v>
      </c>
      <c r="M45" s="24">
        <f t="shared" si="54"/>
        <v>0</v>
      </c>
      <c r="N45" s="27">
        <f t="shared" si="54"/>
        <v>0</v>
      </c>
      <c r="O45" s="22">
        <f t="shared" si="54"/>
        <v>0</v>
      </c>
      <c r="P45" s="28">
        <f t="shared" si="54"/>
        <v>0</v>
      </c>
      <c r="Q45" s="390"/>
      <c r="Y45" s="163">
        <f t="shared" ref="Y45:AS45" si="55">Y43+Y27</f>
        <v>0</v>
      </c>
      <c r="Z45" s="163">
        <f t="shared" si="55"/>
        <v>0</v>
      </c>
      <c r="AA45" s="163">
        <f t="shared" si="55"/>
        <v>0</v>
      </c>
      <c r="AB45" s="163">
        <f t="shared" si="55"/>
        <v>0</v>
      </c>
      <c r="AC45" s="163">
        <f t="shared" si="55"/>
        <v>0</v>
      </c>
      <c r="AD45" s="163">
        <f t="shared" si="55"/>
        <v>26</v>
      </c>
      <c r="AE45" s="163">
        <f t="shared" si="55"/>
        <v>0</v>
      </c>
      <c r="AF45" s="163">
        <f t="shared" si="55"/>
        <v>0</v>
      </c>
      <c r="AG45" s="163">
        <f t="shared" si="55"/>
        <v>0</v>
      </c>
      <c r="AH45" s="163">
        <f t="shared" si="55"/>
        <v>0</v>
      </c>
      <c r="AI45" s="163">
        <f t="shared" si="55"/>
        <v>0</v>
      </c>
      <c r="AJ45" s="163">
        <f t="shared" si="55"/>
        <v>0</v>
      </c>
      <c r="AK45" s="163">
        <f t="shared" si="55"/>
        <v>0</v>
      </c>
      <c r="AL45" s="163">
        <f t="shared" si="55"/>
        <v>0</v>
      </c>
      <c r="AM45" s="163">
        <f t="shared" si="55"/>
        <v>0</v>
      </c>
      <c r="AN45" s="163">
        <f t="shared" si="55"/>
        <v>0</v>
      </c>
      <c r="AO45" s="163">
        <f t="shared" si="55"/>
        <v>0</v>
      </c>
      <c r="AP45" s="163">
        <f t="shared" si="55"/>
        <v>0</v>
      </c>
      <c r="AQ45" s="163">
        <f t="shared" si="55"/>
        <v>0</v>
      </c>
      <c r="AR45" s="163">
        <f t="shared" si="55"/>
        <v>0</v>
      </c>
      <c r="AS45" s="163">
        <f t="shared" si="55"/>
        <v>0</v>
      </c>
    </row>
    <row r="46" spans="2:45" ht="15" customHeight="1" thickBot="1" x14ac:dyDescent="0.25">
      <c r="B46" s="375"/>
      <c r="C46" s="376"/>
      <c r="D46" s="376"/>
      <c r="E46" s="376"/>
      <c r="F46" s="377"/>
      <c r="G46" s="379"/>
      <c r="H46" s="109"/>
      <c r="I46" s="400">
        <f>I28+I44</f>
        <v>0</v>
      </c>
      <c r="J46" s="401"/>
      <c r="K46" s="401"/>
      <c r="L46" s="402"/>
      <c r="M46" s="29"/>
      <c r="N46" s="29"/>
      <c r="O46" s="400">
        <f>O28+O44</f>
        <v>0</v>
      </c>
      <c r="P46" s="401"/>
      <c r="Q46" s="391"/>
    </row>
    <row r="47" spans="2:45" ht="12" customHeight="1" x14ac:dyDescent="0.2"/>
    <row r="48" spans="2:45" ht="12" customHeight="1" thickBot="1" x14ac:dyDescent="0.25">
      <c r="H48" s="43" t="s">
        <v>9</v>
      </c>
      <c r="I48" s="42" t="s">
        <v>39</v>
      </c>
      <c r="J48" s="42"/>
      <c r="K48" s="42"/>
      <c r="L48" s="42"/>
      <c r="M48" s="42"/>
      <c r="N48" s="42"/>
    </row>
    <row r="49" spans="2:14" ht="12" customHeight="1" x14ac:dyDescent="0.2">
      <c r="B49" s="380" t="s">
        <v>0</v>
      </c>
      <c r="C49" s="382" t="s">
        <v>31</v>
      </c>
      <c r="D49" s="382" t="s">
        <v>32</v>
      </c>
      <c r="E49" s="382" t="s">
        <v>3</v>
      </c>
      <c r="H49" s="43" t="s">
        <v>4</v>
      </c>
      <c r="I49" s="42" t="s">
        <v>40</v>
      </c>
      <c r="J49" s="42"/>
      <c r="K49" s="42"/>
      <c r="L49" s="42"/>
      <c r="M49" s="42"/>
      <c r="N49" s="42"/>
    </row>
    <row r="50" spans="2:14" ht="12" customHeight="1" thickBot="1" x14ac:dyDescent="0.25">
      <c r="B50" s="381"/>
      <c r="C50" s="383"/>
      <c r="D50" s="383"/>
      <c r="E50" s="383"/>
      <c r="H50" s="43" t="s">
        <v>5</v>
      </c>
      <c r="I50" s="42" t="s">
        <v>41</v>
      </c>
      <c r="J50" s="42"/>
      <c r="K50" s="42"/>
      <c r="L50" s="42"/>
      <c r="M50" s="42"/>
      <c r="N50" s="42"/>
    </row>
    <row r="51" spans="2:14" ht="12" customHeight="1" x14ac:dyDescent="0.2">
      <c r="B51" s="30">
        <v>1</v>
      </c>
      <c r="C51" s="370" t="s">
        <v>33</v>
      </c>
      <c r="D51" s="44"/>
      <c r="E51" s="45"/>
      <c r="H51" s="43" t="s">
        <v>6</v>
      </c>
      <c r="I51" s="42" t="s">
        <v>42</v>
      </c>
      <c r="J51" s="42"/>
      <c r="K51" s="42"/>
      <c r="L51" s="42"/>
      <c r="M51" s="42"/>
      <c r="N51" s="42"/>
    </row>
    <row r="52" spans="2:14" ht="12" customHeight="1" thickBot="1" x14ac:dyDescent="0.25">
      <c r="B52" s="31">
        <v>2</v>
      </c>
      <c r="C52" s="371"/>
      <c r="D52" s="46"/>
      <c r="E52" s="47"/>
      <c r="H52" s="43" t="s">
        <v>7</v>
      </c>
      <c r="I52" s="42" t="s">
        <v>43</v>
      </c>
      <c r="J52" s="42"/>
      <c r="K52" s="42"/>
      <c r="L52" s="42"/>
      <c r="M52" s="42"/>
      <c r="N52" s="42"/>
    </row>
    <row r="53" spans="2:14" ht="12" customHeight="1" x14ac:dyDescent="0.2">
      <c r="B53" s="30">
        <v>3</v>
      </c>
      <c r="C53" s="370" t="s">
        <v>34</v>
      </c>
      <c r="D53" s="44"/>
      <c r="E53" s="45"/>
      <c r="H53" s="43" t="s">
        <v>12</v>
      </c>
      <c r="I53" s="42" t="s">
        <v>44</v>
      </c>
      <c r="J53" s="42"/>
      <c r="K53" s="42"/>
      <c r="L53" s="42"/>
      <c r="M53" s="42"/>
      <c r="N53" s="42"/>
    </row>
    <row r="54" spans="2:14" ht="12" customHeight="1" thickBot="1" x14ac:dyDescent="0.25">
      <c r="B54" s="31">
        <v>4</v>
      </c>
      <c r="C54" s="371"/>
      <c r="D54" s="46"/>
      <c r="E54" s="47"/>
      <c r="H54" s="43" t="s">
        <v>13</v>
      </c>
      <c r="I54" s="42" t="s">
        <v>45</v>
      </c>
      <c r="J54" s="42"/>
      <c r="K54" s="42"/>
      <c r="L54" s="42"/>
      <c r="M54" s="42"/>
      <c r="N54" s="42"/>
    </row>
    <row r="55" spans="2:14" ht="12" customHeight="1" x14ac:dyDescent="0.2">
      <c r="B55" s="30">
        <v>5</v>
      </c>
      <c r="C55" s="370" t="s">
        <v>35</v>
      </c>
      <c r="D55" s="44"/>
      <c r="E55" s="45"/>
      <c r="H55" s="43" t="s">
        <v>10</v>
      </c>
      <c r="I55" s="42" t="s">
        <v>46</v>
      </c>
      <c r="J55" s="42"/>
      <c r="K55" s="42"/>
      <c r="L55" s="42"/>
      <c r="M55" s="42"/>
      <c r="N55" s="42"/>
    </row>
    <row r="56" spans="2:14" ht="12" customHeight="1" thickBot="1" x14ac:dyDescent="0.25">
      <c r="B56" s="31">
        <v>6</v>
      </c>
      <c r="C56" s="371"/>
      <c r="D56" s="46"/>
      <c r="E56" s="47"/>
      <c r="H56" s="43" t="s">
        <v>11</v>
      </c>
      <c r="I56" s="42" t="s">
        <v>47</v>
      </c>
      <c r="J56" s="42"/>
      <c r="K56" s="42"/>
      <c r="L56" s="42"/>
      <c r="M56" s="42"/>
      <c r="N56" s="42"/>
    </row>
    <row r="57" spans="2:14" ht="12" customHeight="1" x14ac:dyDescent="0.2">
      <c r="B57" s="30">
        <v>7</v>
      </c>
      <c r="C57" s="370" t="s">
        <v>36</v>
      </c>
      <c r="D57" s="44"/>
      <c r="E57" s="45"/>
      <c r="H57" s="43" t="s">
        <v>38</v>
      </c>
      <c r="I57" s="42" t="s">
        <v>48</v>
      </c>
      <c r="J57" s="42"/>
      <c r="K57" s="42"/>
      <c r="L57" s="42"/>
      <c r="M57" s="42"/>
      <c r="N57" s="42"/>
    </row>
    <row r="58" spans="2:14" ht="12" customHeight="1" thickBot="1" x14ac:dyDescent="0.25">
      <c r="B58" s="31">
        <v>8</v>
      </c>
      <c r="C58" s="371"/>
      <c r="D58" s="46"/>
      <c r="E58" s="47"/>
      <c r="H58" s="295"/>
      <c r="J58" s="42"/>
      <c r="K58" s="42"/>
      <c r="L58" s="42"/>
      <c r="M58" s="42"/>
      <c r="N58" s="42"/>
    </row>
    <row r="59" spans="2:14" ht="12" customHeight="1" x14ac:dyDescent="0.2">
      <c r="B59" s="30">
        <v>9</v>
      </c>
      <c r="C59" s="370" t="s">
        <v>37</v>
      </c>
      <c r="D59" s="44"/>
      <c r="E59" s="45"/>
      <c r="H59" s="43" t="s">
        <v>14</v>
      </c>
      <c r="I59" s="42" t="s">
        <v>49</v>
      </c>
      <c r="J59" s="42"/>
      <c r="K59" s="42"/>
      <c r="L59" s="42"/>
      <c r="M59" s="42"/>
      <c r="N59" s="42"/>
    </row>
    <row r="60" spans="2:14" ht="12" customHeight="1" thickBot="1" x14ac:dyDescent="0.25">
      <c r="B60" s="31">
        <v>10</v>
      </c>
      <c r="C60" s="371"/>
      <c r="D60" s="46"/>
      <c r="E60" s="47"/>
      <c r="H60" s="43" t="s">
        <v>30</v>
      </c>
      <c r="I60" s="42" t="s">
        <v>50</v>
      </c>
      <c r="J60" s="42"/>
      <c r="K60" s="42"/>
      <c r="L60" s="42"/>
      <c r="M60" s="42"/>
      <c r="N60" s="42"/>
    </row>
    <row r="61" spans="2:14" ht="12" customHeight="1" x14ac:dyDescent="0.2">
      <c r="B61" s="30">
        <v>11</v>
      </c>
      <c r="C61" s="370" t="s">
        <v>56</v>
      </c>
      <c r="D61" s="44"/>
      <c r="E61" s="45"/>
      <c r="H61" s="43" t="s">
        <v>5</v>
      </c>
      <c r="I61" s="42" t="s">
        <v>51</v>
      </c>
      <c r="J61" s="42"/>
      <c r="K61" s="42"/>
      <c r="L61" s="42"/>
      <c r="M61" s="42"/>
      <c r="N61" s="42"/>
    </row>
    <row r="62" spans="2:14" ht="12" customHeight="1" thickBot="1" x14ac:dyDescent="0.25">
      <c r="B62" s="31">
        <v>12</v>
      </c>
      <c r="C62" s="371"/>
      <c r="D62" s="46"/>
      <c r="E62" s="47"/>
      <c r="H62" s="43" t="s">
        <v>4</v>
      </c>
      <c r="I62" s="42" t="s">
        <v>52</v>
      </c>
      <c r="J62" s="42"/>
      <c r="K62" s="42"/>
      <c r="L62" s="42"/>
      <c r="M62" s="42"/>
      <c r="N62" s="42"/>
    </row>
    <row r="63" spans="2:14" ht="12" customHeight="1" x14ac:dyDescent="0.2">
      <c r="B63" s="30">
        <v>13</v>
      </c>
      <c r="C63" s="370" t="s">
        <v>57</v>
      </c>
      <c r="D63" s="44"/>
      <c r="E63" s="45"/>
      <c r="H63" s="295"/>
      <c r="I63" s="42"/>
      <c r="J63" s="42"/>
      <c r="K63" s="42"/>
      <c r="L63" s="42"/>
      <c r="M63" s="42"/>
      <c r="N63" s="42"/>
    </row>
    <row r="64" spans="2:14" ht="12" customHeight="1" thickBot="1" x14ac:dyDescent="0.25">
      <c r="B64" s="31">
        <v>14</v>
      </c>
      <c r="C64" s="371"/>
      <c r="D64" s="46"/>
      <c r="E64" s="47"/>
      <c r="H64" s="43" t="s">
        <v>23</v>
      </c>
      <c r="I64" s="42" t="s">
        <v>53</v>
      </c>
      <c r="J64" s="42"/>
      <c r="K64" s="42"/>
      <c r="L64" s="42"/>
      <c r="M64" s="42"/>
      <c r="N64" s="42"/>
    </row>
    <row r="65" spans="2:17" ht="12" customHeight="1" x14ac:dyDescent="0.2">
      <c r="B65" s="30">
        <v>15</v>
      </c>
      <c r="C65" s="370" t="s">
        <v>58</v>
      </c>
      <c r="D65" s="44"/>
      <c r="E65" s="45"/>
      <c r="H65" s="43" t="s">
        <v>31</v>
      </c>
      <c r="I65" s="42" t="s">
        <v>54</v>
      </c>
      <c r="J65" s="42"/>
      <c r="K65" s="42"/>
      <c r="L65" s="42"/>
      <c r="M65" s="42"/>
      <c r="N65" s="42"/>
    </row>
    <row r="66" spans="2:17" ht="12" thickBot="1" x14ac:dyDescent="0.25">
      <c r="B66" s="31">
        <v>16</v>
      </c>
      <c r="C66" s="371"/>
      <c r="D66" s="46"/>
      <c r="E66" s="47"/>
      <c r="H66" s="43" t="s">
        <v>25</v>
      </c>
      <c r="I66" s="42" t="s">
        <v>55</v>
      </c>
    </row>
    <row r="67" spans="2:17" x14ac:dyDescent="0.2">
      <c r="B67" s="30">
        <v>13</v>
      </c>
      <c r="C67" s="370" t="s">
        <v>59</v>
      </c>
      <c r="D67" s="44"/>
      <c r="E67" s="45"/>
    </row>
    <row r="68" spans="2:17" ht="12" thickBot="1" x14ac:dyDescent="0.25">
      <c r="B68" s="31">
        <v>14</v>
      </c>
      <c r="C68" s="371"/>
      <c r="D68" s="46"/>
      <c r="E68" s="47"/>
    </row>
    <row r="69" spans="2:17" x14ac:dyDescent="0.2">
      <c r="B69" s="26"/>
      <c r="C69" s="172"/>
      <c r="D69" s="173"/>
      <c r="E69" s="174"/>
    </row>
    <row r="70" spans="2:17" ht="12.75" x14ac:dyDescent="0.2">
      <c r="B70" s="304" t="str">
        <f>Pagina1!A49</f>
        <v>DECAN,</v>
      </c>
      <c r="J70" s="2"/>
      <c r="K70" s="2"/>
      <c r="L70" s="2"/>
      <c r="M70" s="2"/>
      <c r="N70" s="2"/>
      <c r="O70" s="2"/>
      <c r="P70" s="2"/>
      <c r="Q70" s="303" t="str">
        <f>Pagina1!I49</f>
        <v>DIRECTOR DEPARTAMENT,</v>
      </c>
    </row>
    <row r="71" spans="2:17" ht="12.75" x14ac:dyDescent="0.2">
      <c r="B71" s="2"/>
      <c r="J71" s="2"/>
      <c r="K71" s="2"/>
      <c r="L71" s="2"/>
      <c r="M71" s="2"/>
      <c r="N71" s="2"/>
      <c r="O71" s="2"/>
      <c r="P71" s="2"/>
      <c r="Q71" s="2"/>
    </row>
    <row r="72" spans="2:17" ht="12.75" x14ac:dyDescent="0.2">
      <c r="B72" s="305"/>
      <c r="C72" s="70"/>
      <c r="D72" s="71"/>
      <c r="E72" s="71"/>
      <c r="F72" s="71"/>
      <c r="G72" s="71"/>
      <c r="H72" s="71"/>
      <c r="I72" s="336"/>
      <c r="J72" s="336"/>
      <c r="K72" s="336"/>
      <c r="L72" s="336"/>
      <c r="M72" s="336"/>
      <c r="N72" s="336"/>
      <c r="O72" s="336"/>
      <c r="P72" s="336"/>
      <c r="Q72" s="336"/>
    </row>
    <row r="73" spans="2:17" ht="12.75" x14ac:dyDescent="0.2">
      <c r="B73" s="57"/>
      <c r="C73" s="70"/>
      <c r="D73" s="71"/>
      <c r="E73" s="71"/>
      <c r="F73" s="71"/>
      <c r="G73" s="71"/>
      <c r="H73" s="71"/>
      <c r="I73" s="71"/>
      <c r="J73" s="71"/>
      <c r="K73" s="71"/>
      <c r="L73" s="71"/>
      <c r="M73" s="57" t="str">
        <f>Pagina1!I53</f>
        <v>.</v>
      </c>
      <c r="N73" s="57"/>
      <c r="O73" s="57"/>
      <c r="P73" s="57"/>
      <c r="Q73" s="57"/>
    </row>
    <row r="74" spans="2:17" ht="12.75" x14ac:dyDescent="0.2">
      <c r="B74" s="57"/>
      <c r="C74" s="70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57"/>
      <c r="P74" s="57"/>
      <c r="Q74" s="57"/>
    </row>
    <row r="75" spans="2:17" x14ac:dyDescent="0.2"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</row>
    <row r="76" spans="2:17" x14ac:dyDescent="0.2"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</row>
    <row r="77" spans="2:17" x14ac:dyDescent="0.2"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</row>
    <row r="78" spans="2:17" x14ac:dyDescent="0.2"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</row>
    <row r="79" spans="2:17" x14ac:dyDescent="0.2"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</row>
    <row r="80" spans="2:17" x14ac:dyDescent="0.2"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2:17" x14ac:dyDescent="0.2"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</row>
    <row r="82" spans="2:17" x14ac:dyDescent="0.2"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</row>
    <row r="83" spans="2:17" x14ac:dyDescent="0.2"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</row>
    <row r="84" spans="2:17" x14ac:dyDescent="0.2"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</row>
    <row r="85" spans="2:17" x14ac:dyDescent="0.2"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</row>
    <row r="86" spans="2:17" x14ac:dyDescent="0.2"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</row>
    <row r="87" spans="2:17" x14ac:dyDescent="0.2"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</row>
    <row r="88" spans="2:17" x14ac:dyDescent="0.2"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</row>
    <row r="89" spans="2:17" x14ac:dyDescent="0.2"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</row>
    <row r="90" spans="2:17" x14ac:dyDescent="0.2"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</row>
    <row r="91" spans="2:17" x14ac:dyDescent="0.2"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</row>
    <row r="92" spans="2:17" x14ac:dyDescent="0.2"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</row>
    <row r="93" spans="2:17" x14ac:dyDescent="0.2"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2:17" x14ac:dyDescent="0.2"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</row>
    <row r="95" spans="2:17" x14ac:dyDescent="0.2"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</row>
    <row r="96" spans="2:17" x14ac:dyDescent="0.2"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</row>
    <row r="97" spans="2:17" x14ac:dyDescent="0.2"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</row>
    <row r="98" spans="2:17" x14ac:dyDescent="0.2"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</row>
    <row r="99" spans="2:17" x14ac:dyDescent="0.2"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</row>
    <row r="100" spans="2:17" x14ac:dyDescent="0.2"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2:17" x14ac:dyDescent="0.2"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</row>
    <row r="102" spans="2:17" x14ac:dyDescent="0.2"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</row>
    <row r="103" spans="2:17" x14ac:dyDescent="0.2"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</row>
    <row r="104" spans="2:17" x14ac:dyDescent="0.2"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</row>
    <row r="105" spans="2:17" x14ac:dyDescent="0.2"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</row>
    <row r="106" spans="2:17" x14ac:dyDescent="0.2"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</row>
    <row r="107" spans="2:17" x14ac:dyDescent="0.2"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</row>
    <row r="108" spans="2:17" x14ac:dyDescent="0.2"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</row>
    <row r="109" spans="2:17" x14ac:dyDescent="0.2"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</row>
    <row r="110" spans="2:17" x14ac:dyDescent="0.2"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</row>
    <row r="111" spans="2:17" x14ac:dyDescent="0.2"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</row>
    <row r="112" spans="2:17" x14ac:dyDescent="0.2"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2:17" x14ac:dyDescent="0.2"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</row>
    <row r="114" spans="2:17" x14ac:dyDescent="0.2"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</row>
    <row r="115" spans="2:17" x14ac:dyDescent="0.2"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</row>
    <row r="116" spans="2:17" x14ac:dyDescent="0.2"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2:17" x14ac:dyDescent="0.2"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</row>
    <row r="118" spans="2:17" x14ac:dyDescent="0.2"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</row>
    <row r="119" spans="2:17" x14ac:dyDescent="0.2"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</row>
    <row r="120" spans="2:17" x14ac:dyDescent="0.2"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2:17" x14ac:dyDescent="0.2"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</row>
    <row r="122" spans="2:17" x14ac:dyDescent="0.2"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</row>
    <row r="123" spans="2:17" x14ac:dyDescent="0.2"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2:17" x14ac:dyDescent="0.2"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</row>
    <row r="125" spans="2:17" x14ac:dyDescent="0.2"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</row>
    <row r="126" spans="2:17" x14ac:dyDescent="0.2"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</row>
    <row r="127" spans="2:17" x14ac:dyDescent="0.2"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</row>
    <row r="128" spans="2:17" x14ac:dyDescent="0.2"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</row>
    <row r="129" spans="2:17" x14ac:dyDescent="0.2"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</row>
    <row r="130" spans="2:17" x14ac:dyDescent="0.2"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</row>
    <row r="131" spans="2:17" x14ac:dyDescent="0.2"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</row>
    <row r="132" spans="2:17" x14ac:dyDescent="0.2"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</row>
    <row r="133" spans="2:17" x14ac:dyDescent="0.2"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</row>
    <row r="134" spans="2:17" x14ac:dyDescent="0.2"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</row>
    <row r="135" spans="2:17" x14ac:dyDescent="0.2"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</row>
    <row r="136" spans="2:17" x14ac:dyDescent="0.2"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</row>
    <row r="137" spans="2:17" x14ac:dyDescent="0.2"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</row>
    <row r="138" spans="2:17" x14ac:dyDescent="0.2"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</row>
    <row r="139" spans="2:17" x14ac:dyDescent="0.2"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</row>
    <row r="140" spans="2:17" x14ac:dyDescent="0.2"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</row>
    <row r="141" spans="2:17" x14ac:dyDescent="0.2"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</row>
    <row r="142" spans="2:17" x14ac:dyDescent="0.2"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</row>
    <row r="143" spans="2:17" x14ac:dyDescent="0.2"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</row>
    <row r="144" spans="2:17" x14ac:dyDescent="0.2"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</row>
    <row r="145" spans="2:17" x14ac:dyDescent="0.2"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</row>
    <row r="146" spans="2:17" x14ac:dyDescent="0.2"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</row>
    <row r="147" spans="2:17" x14ac:dyDescent="0.2"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</row>
    <row r="148" spans="2:17" x14ac:dyDescent="0.2"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</row>
    <row r="149" spans="2:17" x14ac:dyDescent="0.2"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</row>
    <row r="150" spans="2:17" x14ac:dyDescent="0.2"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2:17" x14ac:dyDescent="0.2"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</row>
    <row r="152" spans="2:17" x14ac:dyDescent="0.2"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</row>
    <row r="153" spans="2:17" x14ac:dyDescent="0.2"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</row>
    <row r="154" spans="2:17" x14ac:dyDescent="0.2"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</row>
    <row r="155" spans="2:17" x14ac:dyDescent="0.2"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</row>
    <row r="156" spans="2:17" x14ac:dyDescent="0.2"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</row>
    <row r="157" spans="2:17" x14ac:dyDescent="0.2"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</row>
    <row r="158" spans="2:17" x14ac:dyDescent="0.2"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</row>
    <row r="159" spans="2:17" x14ac:dyDescent="0.2"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</row>
    <row r="160" spans="2:17" x14ac:dyDescent="0.2"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</row>
    <row r="161" spans="2:17" x14ac:dyDescent="0.2"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</row>
    <row r="162" spans="2:17" x14ac:dyDescent="0.2"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</row>
    <row r="163" spans="2:17" x14ac:dyDescent="0.2"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</row>
    <row r="164" spans="2:17" x14ac:dyDescent="0.2"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</row>
    <row r="165" spans="2:17" x14ac:dyDescent="0.2"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</row>
    <row r="166" spans="2:17" x14ac:dyDescent="0.2"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</row>
    <row r="167" spans="2:17" x14ac:dyDescent="0.2"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</row>
    <row r="168" spans="2:17" x14ac:dyDescent="0.2"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</row>
    <row r="169" spans="2:17" x14ac:dyDescent="0.2"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</row>
    <row r="170" spans="2:17" x14ac:dyDescent="0.2"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</row>
    <row r="171" spans="2:17" x14ac:dyDescent="0.2"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</row>
    <row r="172" spans="2:17" x14ac:dyDescent="0.2"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</row>
    <row r="173" spans="2:17" x14ac:dyDescent="0.2"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</row>
    <row r="174" spans="2:17" x14ac:dyDescent="0.2"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</row>
    <row r="175" spans="2:17" x14ac:dyDescent="0.2"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</row>
    <row r="176" spans="2:17" x14ac:dyDescent="0.2"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</row>
    <row r="177" spans="2:17" x14ac:dyDescent="0.2"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</row>
    <row r="178" spans="2:17" x14ac:dyDescent="0.2"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</row>
    <row r="179" spans="2:17" x14ac:dyDescent="0.2"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</row>
    <row r="180" spans="2:17" x14ac:dyDescent="0.2"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</row>
    <row r="181" spans="2:17" x14ac:dyDescent="0.2"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</row>
    <row r="182" spans="2:17" x14ac:dyDescent="0.2"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</row>
    <row r="183" spans="2:17" x14ac:dyDescent="0.2"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</row>
    <row r="184" spans="2:17" x14ac:dyDescent="0.2"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</row>
    <row r="185" spans="2:17" x14ac:dyDescent="0.2"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</row>
    <row r="186" spans="2:17" x14ac:dyDescent="0.2"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</row>
    <row r="187" spans="2:17" x14ac:dyDescent="0.2"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</row>
    <row r="188" spans="2:17" x14ac:dyDescent="0.2"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</row>
    <row r="189" spans="2:17" x14ac:dyDescent="0.2"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</row>
    <row r="190" spans="2:17" x14ac:dyDescent="0.2"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</row>
    <row r="191" spans="2:17" x14ac:dyDescent="0.2"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</row>
    <row r="192" spans="2:17" x14ac:dyDescent="0.2"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</row>
    <row r="193" spans="2:17" x14ac:dyDescent="0.2"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</row>
    <row r="194" spans="2:17" x14ac:dyDescent="0.2"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</row>
    <row r="195" spans="2:17" x14ac:dyDescent="0.2"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</row>
    <row r="196" spans="2:17" x14ac:dyDescent="0.2"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</row>
    <row r="197" spans="2:17" x14ac:dyDescent="0.2"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</row>
    <row r="198" spans="2:17" x14ac:dyDescent="0.2"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</row>
    <row r="199" spans="2:17" x14ac:dyDescent="0.2"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</row>
    <row r="200" spans="2:17" x14ac:dyDescent="0.2"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</row>
    <row r="201" spans="2:17" x14ac:dyDescent="0.2"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</row>
    <row r="202" spans="2:17" x14ac:dyDescent="0.2"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</row>
    <row r="203" spans="2:17" x14ac:dyDescent="0.2"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</row>
    <row r="204" spans="2:17" x14ac:dyDescent="0.2"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</row>
    <row r="205" spans="2:17" x14ac:dyDescent="0.2"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</row>
    <row r="206" spans="2:17" x14ac:dyDescent="0.2"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</row>
    <row r="207" spans="2:17" x14ac:dyDescent="0.2"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</row>
    <row r="208" spans="2:17" x14ac:dyDescent="0.2"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</row>
    <row r="209" spans="2:17" x14ac:dyDescent="0.2"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</row>
    <row r="210" spans="2:17" x14ac:dyDescent="0.2"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</row>
    <row r="211" spans="2:17" x14ac:dyDescent="0.2"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</row>
    <row r="212" spans="2:17" x14ac:dyDescent="0.2"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</row>
    <row r="213" spans="2:17" x14ac:dyDescent="0.2"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</row>
    <row r="214" spans="2:17" x14ac:dyDescent="0.2"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</row>
    <row r="215" spans="2:17" x14ac:dyDescent="0.2"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</row>
    <row r="216" spans="2:17" x14ac:dyDescent="0.2"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</row>
    <row r="217" spans="2:17" x14ac:dyDescent="0.2"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</row>
    <row r="218" spans="2:17" x14ac:dyDescent="0.2"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</row>
    <row r="219" spans="2:17" x14ac:dyDescent="0.2"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</row>
    <row r="220" spans="2:17" x14ac:dyDescent="0.2"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</row>
    <row r="221" spans="2:17" x14ac:dyDescent="0.2"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</row>
    <row r="222" spans="2:17" x14ac:dyDescent="0.2"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</row>
    <row r="223" spans="2:17" x14ac:dyDescent="0.2"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</row>
    <row r="224" spans="2:17" x14ac:dyDescent="0.2"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</row>
    <row r="225" spans="2:17" x14ac:dyDescent="0.2"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</row>
    <row r="226" spans="2:17" x14ac:dyDescent="0.2"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</row>
    <row r="227" spans="2:17" x14ac:dyDescent="0.2"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</row>
    <row r="228" spans="2:17" x14ac:dyDescent="0.2"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</row>
    <row r="229" spans="2:17" x14ac:dyDescent="0.2"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</row>
    <row r="230" spans="2:17" x14ac:dyDescent="0.2"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</row>
    <row r="231" spans="2:17" x14ac:dyDescent="0.2"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2:17" x14ac:dyDescent="0.2"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</row>
    <row r="233" spans="2:17" x14ac:dyDescent="0.2"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</row>
    <row r="234" spans="2:17" x14ac:dyDescent="0.2"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</row>
    <row r="235" spans="2:17" x14ac:dyDescent="0.2"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</row>
    <row r="236" spans="2:17" x14ac:dyDescent="0.2"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</row>
    <row r="237" spans="2:17" x14ac:dyDescent="0.2"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</row>
    <row r="238" spans="2:17" x14ac:dyDescent="0.2"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</row>
    <row r="239" spans="2:17" x14ac:dyDescent="0.2"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</row>
    <row r="240" spans="2:17" x14ac:dyDescent="0.2"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</row>
    <row r="241" spans="2:17" x14ac:dyDescent="0.2"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</row>
    <row r="242" spans="2:17" x14ac:dyDescent="0.2"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</row>
    <row r="243" spans="2:17" x14ac:dyDescent="0.2"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</row>
    <row r="244" spans="2:17" x14ac:dyDescent="0.2"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</row>
    <row r="245" spans="2:17" x14ac:dyDescent="0.2"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</row>
    <row r="246" spans="2:17" x14ac:dyDescent="0.2"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</row>
    <row r="247" spans="2:17" x14ac:dyDescent="0.2"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</row>
    <row r="248" spans="2:17" x14ac:dyDescent="0.2"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</row>
    <row r="249" spans="2:17" x14ac:dyDescent="0.2"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</row>
    <row r="250" spans="2:17" x14ac:dyDescent="0.2"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</row>
    <row r="251" spans="2:17" x14ac:dyDescent="0.2"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</row>
    <row r="252" spans="2:17" x14ac:dyDescent="0.2"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</row>
    <row r="253" spans="2:17" x14ac:dyDescent="0.2"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</row>
    <row r="254" spans="2:17" x14ac:dyDescent="0.2"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</row>
    <row r="255" spans="2:17" x14ac:dyDescent="0.2"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</row>
    <row r="256" spans="2:17" x14ac:dyDescent="0.2"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</row>
    <row r="257" spans="2:17" x14ac:dyDescent="0.2"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</row>
    <row r="258" spans="2:17" x14ac:dyDescent="0.2"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</row>
    <row r="259" spans="2:17" x14ac:dyDescent="0.2"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</row>
    <row r="260" spans="2:17" x14ac:dyDescent="0.2"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</row>
    <row r="261" spans="2:17" x14ac:dyDescent="0.2"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</row>
    <row r="262" spans="2:17" x14ac:dyDescent="0.2"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</row>
    <row r="263" spans="2:17" x14ac:dyDescent="0.2"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</row>
    <row r="264" spans="2:17" x14ac:dyDescent="0.2"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</row>
    <row r="265" spans="2:17" x14ac:dyDescent="0.2"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</row>
    <row r="266" spans="2:17" x14ac:dyDescent="0.2"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</row>
    <row r="267" spans="2:17" x14ac:dyDescent="0.2"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</row>
    <row r="268" spans="2:17" x14ac:dyDescent="0.2"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</row>
    <row r="269" spans="2:17" x14ac:dyDescent="0.2"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</row>
    <row r="270" spans="2:17" x14ac:dyDescent="0.2"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</row>
    <row r="271" spans="2:17" x14ac:dyDescent="0.2"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</row>
    <row r="272" spans="2:17" x14ac:dyDescent="0.2"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</row>
    <row r="273" spans="2:17" x14ac:dyDescent="0.2"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</row>
    <row r="274" spans="2:17" x14ac:dyDescent="0.2"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</row>
    <row r="275" spans="2:17" x14ac:dyDescent="0.2"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</row>
    <row r="276" spans="2:17" x14ac:dyDescent="0.2"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</row>
    <row r="277" spans="2:17" x14ac:dyDescent="0.2"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</row>
    <row r="278" spans="2:17" x14ac:dyDescent="0.2"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</row>
    <row r="279" spans="2:17" x14ac:dyDescent="0.2"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</row>
    <row r="280" spans="2:17" x14ac:dyDescent="0.2"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</row>
    <row r="281" spans="2:17" x14ac:dyDescent="0.2"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</row>
    <row r="282" spans="2:17" x14ac:dyDescent="0.2"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</row>
    <row r="283" spans="2:17" x14ac:dyDescent="0.2"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</row>
    <row r="284" spans="2:17" x14ac:dyDescent="0.2"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</row>
    <row r="285" spans="2:17" x14ac:dyDescent="0.2"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</row>
    <row r="286" spans="2:17" x14ac:dyDescent="0.2"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</row>
    <row r="287" spans="2:17" x14ac:dyDescent="0.2"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</row>
    <row r="288" spans="2:17" x14ac:dyDescent="0.2"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</row>
    <row r="289" spans="2:17" x14ac:dyDescent="0.2"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</row>
    <row r="290" spans="2:17" x14ac:dyDescent="0.2"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</row>
    <row r="291" spans="2:17" x14ac:dyDescent="0.2"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</row>
    <row r="292" spans="2:17" x14ac:dyDescent="0.2"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</row>
    <row r="293" spans="2:17" x14ac:dyDescent="0.2"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</row>
    <row r="294" spans="2:17" x14ac:dyDescent="0.2"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</row>
    <row r="295" spans="2:17" x14ac:dyDescent="0.2"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</row>
    <row r="296" spans="2:17" x14ac:dyDescent="0.2"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</row>
    <row r="297" spans="2:17" x14ac:dyDescent="0.2"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</row>
    <row r="298" spans="2:17" x14ac:dyDescent="0.2"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</row>
    <row r="299" spans="2:17" x14ac:dyDescent="0.2"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</row>
    <row r="300" spans="2:17" x14ac:dyDescent="0.2"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</row>
    <row r="301" spans="2:17" x14ac:dyDescent="0.2"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</row>
    <row r="302" spans="2:17" x14ac:dyDescent="0.2"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</row>
  </sheetData>
  <sheetProtection selectLockedCells="1"/>
  <mergeCells count="42">
    <mergeCell ref="C51:C52"/>
    <mergeCell ref="C53:C54"/>
    <mergeCell ref="C55:C56"/>
    <mergeCell ref="C57:C58"/>
    <mergeCell ref="B11:P11"/>
    <mergeCell ref="M12:P12"/>
    <mergeCell ref="B49:B50"/>
    <mergeCell ref="C49:C50"/>
    <mergeCell ref="D49:D50"/>
    <mergeCell ref="E49:E50"/>
    <mergeCell ref="B5:P5"/>
    <mergeCell ref="I44:L44"/>
    <mergeCell ref="O44:P44"/>
    <mergeCell ref="I46:L46"/>
    <mergeCell ref="O46:P46"/>
    <mergeCell ref="B27:F28"/>
    <mergeCell ref="G27:G28"/>
    <mergeCell ref="B43:F44"/>
    <mergeCell ref="G43:G44"/>
    <mergeCell ref="I28:L28"/>
    <mergeCell ref="B9:P9"/>
    <mergeCell ref="F12:F13"/>
    <mergeCell ref="G12:G13"/>
    <mergeCell ref="H12:H13"/>
    <mergeCell ref="I12:L12"/>
    <mergeCell ref="B12:B13"/>
    <mergeCell ref="Q12:Q13"/>
    <mergeCell ref="Q27:Q29"/>
    <mergeCell ref="Q43:Q46"/>
    <mergeCell ref="B45:F46"/>
    <mergeCell ref="G45:G46"/>
    <mergeCell ref="O28:P28"/>
    <mergeCell ref="B29:P29"/>
    <mergeCell ref="E12:E13"/>
    <mergeCell ref="C12:C13"/>
    <mergeCell ref="D12:D13"/>
    <mergeCell ref="I72:Q72"/>
    <mergeCell ref="C59:C60"/>
    <mergeCell ref="C61:C62"/>
    <mergeCell ref="C63:C64"/>
    <mergeCell ref="C65:C66"/>
    <mergeCell ref="C67:C68"/>
  </mergeCells>
  <phoneticPr fontId="3" type="noConversion"/>
  <pageMargins left="0.70866141732283472" right="0.47244094488188981" top="0.39370078740157483" bottom="0.43307086614173229" header="0.15748031496062992" footer="0.19685039370078741"/>
  <pageSetup paperSize="9" scale="80" orientation="portrait" r:id="rId1"/>
  <headerFooter alignWithMargins="0">
    <oddFooter>&amp;LF 83.07/Ed.06_F03.C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E305"/>
  <sheetViews>
    <sheetView showGridLines="0" topLeftCell="B1" zoomScaleNormal="100" workbookViewId="0">
      <selection activeCell="B3" sqref="B3"/>
    </sheetView>
  </sheetViews>
  <sheetFormatPr defaultColWidth="9.140625" defaultRowHeight="11.25" x14ac:dyDescent="0.2"/>
  <cols>
    <col min="1" max="1" width="9.140625" style="49"/>
    <col min="2" max="2" width="3.140625" style="3" customWidth="1"/>
    <col min="3" max="3" width="3.85546875" style="3" customWidth="1"/>
    <col min="4" max="4" width="45.85546875" style="3" customWidth="1"/>
    <col min="5" max="5" width="11.7109375" style="3" customWidth="1"/>
    <col min="6" max="6" width="4.140625" style="3" customWidth="1"/>
    <col min="7" max="7" width="5.140625" style="3" customWidth="1"/>
    <col min="8" max="12" width="3.5703125" style="3" customWidth="1"/>
    <col min="13" max="14" width="4.28515625" style="3" customWidth="1"/>
    <col min="15" max="15" width="4.7109375" style="3" customWidth="1"/>
    <col min="16" max="17" width="4.5703125" style="3" customWidth="1"/>
    <col min="18" max="18" width="9.140625" style="163"/>
    <col min="19" max="19" width="4.42578125" style="163" customWidth="1"/>
    <col min="20" max="30" width="4.140625" style="163" customWidth="1"/>
    <col min="31" max="31" width="4.5703125" style="163" customWidth="1"/>
    <col min="32" max="45" width="3.85546875" style="163" customWidth="1"/>
    <col min="46" max="46" width="9.140625" style="163"/>
    <col min="47" max="57" width="9.140625" style="53"/>
    <col min="58" max="16384" width="9.140625" style="3"/>
  </cols>
  <sheetData>
    <row r="1" spans="1:57" s="48" customFormat="1" x14ac:dyDescent="0.2">
      <c r="A1" s="49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</row>
    <row r="2" spans="1:57" s="72" customFormat="1" ht="15" x14ac:dyDescent="0.2">
      <c r="A2" s="50"/>
      <c r="B2" s="41" t="s">
        <v>96</v>
      </c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</row>
    <row r="3" spans="1:57" s="72" customFormat="1" ht="15" x14ac:dyDescent="0.2">
      <c r="A3" s="50"/>
      <c r="B3" s="41" t="s">
        <v>115</v>
      </c>
      <c r="M3" s="72" t="s">
        <v>60</v>
      </c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</row>
    <row r="4" spans="1:57" s="72" customFormat="1" ht="15" x14ac:dyDescent="0.2">
      <c r="A4" s="50"/>
      <c r="B4" s="110" t="str">
        <f>'AN I'!B4</f>
        <v>Departamentul …………………….</v>
      </c>
      <c r="M4" s="72" t="str">
        <f>Pagina1!$G$7</f>
        <v>………………….</v>
      </c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</row>
    <row r="5" spans="1:57" ht="15.75" x14ac:dyDescent="0.2">
      <c r="B5" s="396" t="s">
        <v>18</v>
      </c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4"/>
    </row>
    <row r="6" spans="1:57" ht="12.75" x14ac:dyDescent="0.2">
      <c r="B6" s="162" t="str">
        <f>CONCATENATE(Pagina1!B9,"  ",Pagina1!D9)</f>
        <v>Domeniul:  …………………….</v>
      </c>
      <c r="C6" s="1"/>
    </row>
    <row r="7" spans="1:57" ht="12.75" x14ac:dyDescent="0.2">
      <c r="B7" s="301" t="str">
        <f>CONCATENATE(Pagina1!B10,"  ",Pagina1!D10)</f>
        <v>Programul de studii:  ………………………..</v>
      </c>
    </row>
    <row r="8" spans="1:57" ht="9" customHeight="1" x14ac:dyDescent="0.2">
      <c r="B8" s="5"/>
    </row>
    <row r="9" spans="1:57" s="6" customFormat="1" ht="15.75" x14ac:dyDescent="0.2">
      <c r="A9" s="51"/>
      <c r="B9" s="396" t="s">
        <v>93</v>
      </c>
      <c r="C9" s="396"/>
      <c r="D9" s="396"/>
      <c r="E9" s="396"/>
      <c r="F9" s="396"/>
      <c r="G9" s="396"/>
      <c r="H9" s="396"/>
      <c r="I9" s="396"/>
      <c r="J9" s="396"/>
      <c r="K9" s="396"/>
      <c r="L9" s="396"/>
      <c r="M9" s="396"/>
      <c r="N9" s="396"/>
      <c r="O9" s="396"/>
      <c r="P9" s="396"/>
      <c r="Q9" s="4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</row>
    <row r="10" spans="1:57" ht="7.5" customHeight="1" thickBot="1" x14ac:dyDescent="0.25">
      <c r="C10" s="7"/>
      <c r="E10" s="8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57" ht="13.5" customHeight="1" thickBot="1" x14ac:dyDescent="0.25">
      <c r="B11" s="394" t="s">
        <v>19</v>
      </c>
      <c r="C11" s="395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95"/>
      <c r="O11" s="395"/>
      <c r="P11" s="405"/>
      <c r="Q11" s="9"/>
    </row>
    <row r="12" spans="1:57" s="10" customFormat="1" ht="15" customHeight="1" x14ac:dyDescent="0.2">
      <c r="A12" s="52"/>
      <c r="B12" s="380" t="s">
        <v>0</v>
      </c>
      <c r="C12" s="382" t="s">
        <v>28</v>
      </c>
      <c r="D12" s="382" t="s">
        <v>1</v>
      </c>
      <c r="E12" s="382" t="s">
        <v>3</v>
      </c>
      <c r="F12" s="382" t="s">
        <v>2</v>
      </c>
      <c r="G12" s="382" t="s">
        <v>8</v>
      </c>
      <c r="H12" s="393" t="s">
        <v>9</v>
      </c>
      <c r="I12" s="380" t="s">
        <v>15</v>
      </c>
      <c r="J12" s="382"/>
      <c r="K12" s="382"/>
      <c r="L12" s="404"/>
      <c r="M12" s="392" t="s">
        <v>16</v>
      </c>
      <c r="N12" s="382"/>
      <c r="O12" s="382"/>
      <c r="P12" s="393"/>
      <c r="Q12" s="384" t="s">
        <v>38</v>
      </c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</row>
    <row r="13" spans="1:57" s="10" customFormat="1" ht="13.5" customHeight="1" thickBot="1" x14ac:dyDescent="0.25">
      <c r="A13" s="52"/>
      <c r="B13" s="381"/>
      <c r="C13" s="383"/>
      <c r="D13" s="383"/>
      <c r="E13" s="383"/>
      <c r="F13" s="383"/>
      <c r="G13" s="383"/>
      <c r="H13" s="403"/>
      <c r="I13" s="11" t="s">
        <v>4</v>
      </c>
      <c r="J13" s="12" t="s">
        <v>5</v>
      </c>
      <c r="K13" s="12" t="s">
        <v>6</v>
      </c>
      <c r="L13" s="65" t="s">
        <v>7</v>
      </c>
      <c r="M13" s="60" t="s">
        <v>12</v>
      </c>
      <c r="N13" s="12" t="s">
        <v>13</v>
      </c>
      <c r="O13" s="12" t="s">
        <v>10</v>
      </c>
      <c r="P13" s="13" t="s">
        <v>11</v>
      </c>
      <c r="Q13" s="385"/>
      <c r="R13" s="166"/>
      <c r="S13" s="166" t="s">
        <v>26</v>
      </c>
      <c r="T13" s="167" t="s">
        <v>4</v>
      </c>
      <c r="U13" s="167" t="s">
        <v>5</v>
      </c>
      <c r="V13" s="167" t="s">
        <v>6</v>
      </c>
      <c r="W13" s="167" t="s">
        <v>7</v>
      </c>
      <c r="X13" s="168"/>
      <c r="Y13" s="169" t="s">
        <v>12</v>
      </c>
      <c r="Z13" s="169" t="s">
        <v>13</v>
      </c>
      <c r="AA13" s="169" t="s">
        <v>10</v>
      </c>
      <c r="AB13" s="170" t="s">
        <v>11</v>
      </c>
      <c r="AC13" s="168"/>
      <c r="AD13" s="166"/>
      <c r="AE13" s="166" t="s">
        <v>13</v>
      </c>
      <c r="AF13" s="166" t="s">
        <v>21</v>
      </c>
      <c r="AG13" s="166" t="s">
        <v>22</v>
      </c>
      <c r="AH13" s="166" t="s">
        <v>29</v>
      </c>
      <c r="AI13" s="166" t="s">
        <v>24</v>
      </c>
      <c r="AJ13" s="166"/>
      <c r="AK13" s="166"/>
      <c r="AL13" s="166"/>
      <c r="AM13" s="166"/>
      <c r="AN13" s="166"/>
      <c r="AO13" s="166"/>
      <c r="AP13" s="166" t="s">
        <v>38</v>
      </c>
      <c r="AQ13" s="166" t="s">
        <v>23</v>
      </c>
      <c r="AR13" s="166" t="s">
        <v>31</v>
      </c>
      <c r="AS13" s="166" t="s">
        <v>25</v>
      </c>
      <c r="AT13" s="16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</row>
    <row r="14" spans="1:57" ht="15" customHeight="1" x14ac:dyDescent="0.2">
      <c r="B14" s="244">
        <v>1</v>
      </c>
      <c r="C14" s="245" t="s">
        <v>5</v>
      </c>
      <c r="D14" s="319"/>
      <c r="E14" s="245"/>
      <c r="F14" s="245"/>
      <c r="G14" s="245"/>
      <c r="H14" s="247"/>
      <c r="I14" s="244"/>
      <c r="J14" s="245"/>
      <c r="K14" s="245"/>
      <c r="L14" s="248"/>
      <c r="M14" s="249"/>
      <c r="N14" s="250"/>
      <c r="O14" s="251">
        <f t="shared" ref="O14:O26" si="0">SUM(M14:N14)</f>
        <v>0</v>
      </c>
      <c r="P14" s="252">
        <f>G14*25-O14</f>
        <v>0</v>
      </c>
      <c r="Q14" s="293"/>
      <c r="S14" s="163">
        <f t="shared" ref="S14:S26" si="1">IF(F14="DL",0,G14)</f>
        <v>0</v>
      </c>
      <c r="T14" s="163">
        <f t="shared" ref="T14:T26" si="2">IF(F14="DL",0,I14)</f>
        <v>0</v>
      </c>
      <c r="U14" s="163">
        <f t="shared" ref="U14:U26" si="3">IF(F14="DL",0,J14)</f>
        <v>0</v>
      </c>
      <c r="V14" s="163">
        <f t="shared" ref="V14:V26" si="4">IF(F14="DL",0,K14)</f>
        <v>0</v>
      </c>
      <c r="W14" s="163">
        <f>IF($F$14="DL",0,L14)</f>
        <v>0</v>
      </c>
      <c r="Y14" s="163">
        <f t="shared" ref="Y14:Y26" si="5">IF($F14="DL",0,M14)</f>
        <v>0</v>
      </c>
      <c r="Z14" s="163">
        <f t="shared" ref="Z14:Z26" si="6">IF($F14="DL",0,N14)</f>
        <v>0</v>
      </c>
      <c r="AA14" s="163">
        <f t="shared" ref="AA14:AA26" si="7">IF($F14="DL",0,O14)</f>
        <v>0</v>
      </c>
      <c r="AB14" s="163">
        <f t="shared" ref="AB14:AB26" si="8">IF($F14="DL",0,P14)</f>
        <v>0</v>
      </c>
      <c r="AD14" s="163">
        <f t="shared" ref="AD14:AD26" si="9">IF(F14="DL",0,1)</f>
        <v>1</v>
      </c>
      <c r="AE14" s="163">
        <f t="shared" ref="AE14:AE26" si="10">J14+K14+L14</f>
        <v>0</v>
      </c>
      <c r="AF14" s="163">
        <f t="shared" ref="AF14:AF26" si="11">$AD14*IF($C14="F",$O14,0)</f>
        <v>0</v>
      </c>
      <c r="AG14" s="163">
        <f t="shared" ref="AG14:AG26" si="12">$AD14*IF($C14="C",$O14,0)</f>
        <v>0</v>
      </c>
      <c r="AH14" s="163">
        <f t="shared" ref="AH14:AH26" si="13">$AD14*IF($C14="D",$O14,0)</f>
        <v>0</v>
      </c>
      <c r="AI14" s="163">
        <f t="shared" ref="AI14:AI26" si="14">$AD14*IF($C14="S",$O14,0)</f>
        <v>0</v>
      </c>
      <c r="AP14" s="163">
        <f t="shared" ref="AP14:AP26" si="15">AD14*IF(Q14&lt;&gt;"",O14,0)</f>
        <v>0</v>
      </c>
      <c r="AQ14" s="163">
        <f t="shared" ref="AQ14:AQ26" si="16">IF(F14="DI",O14,0)</f>
        <v>0</v>
      </c>
      <c r="AR14" s="163">
        <f t="shared" ref="AR14:AR26" si="17">IF(F14="DO",O14,0)</f>
        <v>0</v>
      </c>
      <c r="AS14" s="163">
        <f t="shared" ref="AS14:AS26" si="18">IF(F14="DL",O14,0)</f>
        <v>0</v>
      </c>
    </row>
    <row r="15" spans="1:57" ht="15" customHeight="1" x14ac:dyDescent="0.2">
      <c r="B15" s="253">
        <v>2</v>
      </c>
      <c r="C15" s="254" t="s">
        <v>30</v>
      </c>
      <c r="D15" s="255"/>
      <c r="E15" s="254"/>
      <c r="F15" s="254"/>
      <c r="G15" s="254"/>
      <c r="H15" s="256"/>
      <c r="I15" s="244"/>
      <c r="J15" s="245"/>
      <c r="K15" s="245"/>
      <c r="L15" s="248"/>
      <c r="M15" s="249"/>
      <c r="N15" s="250"/>
      <c r="O15" s="259">
        <f t="shared" si="0"/>
        <v>0</v>
      </c>
      <c r="P15" s="252">
        <f t="shared" ref="P15:P26" si="19">G15*25-O15</f>
        <v>0</v>
      </c>
      <c r="Q15" s="293"/>
      <c r="S15" s="163">
        <f t="shared" si="1"/>
        <v>0</v>
      </c>
      <c r="T15" s="163">
        <f t="shared" si="2"/>
        <v>0</v>
      </c>
      <c r="U15" s="163">
        <f t="shared" si="3"/>
        <v>0</v>
      </c>
      <c r="V15" s="163">
        <f t="shared" si="4"/>
        <v>0</v>
      </c>
      <c r="W15" s="163">
        <f t="shared" ref="W15:W26" si="20">IF(F15="DL",0,L15)</f>
        <v>0</v>
      </c>
      <c r="Y15" s="163">
        <f t="shared" si="5"/>
        <v>0</v>
      </c>
      <c r="Z15" s="163">
        <f t="shared" si="6"/>
        <v>0</v>
      </c>
      <c r="AA15" s="163">
        <f t="shared" si="7"/>
        <v>0</v>
      </c>
      <c r="AB15" s="163">
        <f t="shared" si="8"/>
        <v>0</v>
      </c>
      <c r="AD15" s="163">
        <f t="shared" si="9"/>
        <v>1</v>
      </c>
      <c r="AE15" s="163">
        <f t="shared" si="10"/>
        <v>0</v>
      </c>
      <c r="AF15" s="163">
        <f t="shared" si="11"/>
        <v>0</v>
      </c>
      <c r="AG15" s="163">
        <f t="shared" si="12"/>
        <v>0</v>
      </c>
      <c r="AH15" s="163">
        <f t="shared" si="13"/>
        <v>0</v>
      </c>
      <c r="AI15" s="163">
        <f t="shared" si="14"/>
        <v>0</v>
      </c>
      <c r="AP15" s="163">
        <f t="shared" si="15"/>
        <v>0</v>
      </c>
      <c r="AQ15" s="163">
        <f t="shared" si="16"/>
        <v>0</v>
      </c>
      <c r="AR15" s="163">
        <f t="shared" si="17"/>
        <v>0</v>
      </c>
      <c r="AS15" s="163">
        <f t="shared" si="18"/>
        <v>0</v>
      </c>
    </row>
    <row r="16" spans="1:57" ht="15" customHeight="1" x14ac:dyDescent="0.2">
      <c r="B16" s="253">
        <v>3</v>
      </c>
      <c r="C16" s="254" t="s">
        <v>5</v>
      </c>
      <c r="D16" s="255"/>
      <c r="E16" s="254"/>
      <c r="F16" s="254"/>
      <c r="G16" s="254"/>
      <c r="H16" s="256"/>
      <c r="I16" s="244"/>
      <c r="J16" s="245"/>
      <c r="K16" s="245"/>
      <c r="L16" s="248"/>
      <c r="M16" s="249"/>
      <c r="N16" s="250"/>
      <c r="O16" s="259">
        <f t="shared" si="0"/>
        <v>0</v>
      </c>
      <c r="P16" s="252">
        <f t="shared" si="19"/>
        <v>0</v>
      </c>
      <c r="Q16" s="293"/>
      <c r="S16" s="163">
        <f t="shared" si="1"/>
        <v>0</v>
      </c>
      <c r="T16" s="163">
        <f t="shared" si="2"/>
        <v>0</v>
      </c>
      <c r="U16" s="163">
        <f t="shared" si="3"/>
        <v>0</v>
      </c>
      <c r="V16" s="163">
        <f t="shared" si="4"/>
        <v>0</v>
      </c>
      <c r="W16" s="163">
        <f t="shared" si="20"/>
        <v>0</v>
      </c>
      <c r="Y16" s="163">
        <f t="shared" si="5"/>
        <v>0</v>
      </c>
      <c r="Z16" s="163">
        <f t="shared" si="6"/>
        <v>0</v>
      </c>
      <c r="AA16" s="163">
        <f t="shared" si="7"/>
        <v>0</v>
      </c>
      <c r="AB16" s="163">
        <f t="shared" si="8"/>
        <v>0</v>
      </c>
      <c r="AD16" s="163">
        <f t="shared" si="9"/>
        <v>1</v>
      </c>
      <c r="AE16" s="163">
        <f t="shared" si="10"/>
        <v>0</v>
      </c>
      <c r="AF16" s="163">
        <f t="shared" si="11"/>
        <v>0</v>
      </c>
      <c r="AG16" s="163">
        <f t="shared" si="12"/>
        <v>0</v>
      </c>
      <c r="AH16" s="163">
        <f t="shared" si="13"/>
        <v>0</v>
      </c>
      <c r="AI16" s="163">
        <f t="shared" si="14"/>
        <v>0</v>
      </c>
      <c r="AP16" s="163">
        <f t="shared" si="15"/>
        <v>0</v>
      </c>
      <c r="AQ16" s="163">
        <f t="shared" si="16"/>
        <v>0</v>
      </c>
      <c r="AR16" s="163">
        <f t="shared" si="17"/>
        <v>0</v>
      </c>
      <c r="AS16" s="163">
        <f t="shared" si="18"/>
        <v>0</v>
      </c>
    </row>
    <row r="17" spans="2:45" ht="15" customHeight="1" x14ac:dyDescent="0.2">
      <c r="B17" s="244">
        <v>4</v>
      </c>
      <c r="C17" s="254" t="s">
        <v>5</v>
      </c>
      <c r="D17" s="255"/>
      <c r="E17" s="254"/>
      <c r="F17" s="245"/>
      <c r="G17" s="254"/>
      <c r="H17" s="256"/>
      <c r="I17" s="244"/>
      <c r="J17" s="320"/>
      <c r="K17" s="245"/>
      <c r="L17" s="248"/>
      <c r="M17" s="249"/>
      <c r="N17" s="250"/>
      <c r="O17" s="259">
        <f>SUM(M17:N17)</f>
        <v>0</v>
      </c>
      <c r="P17" s="252">
        <f t="shared" si="19"/>
        <v>0</v>
      </c>
      <c r="Q17" s="293"/>
      <c r="S17" s="163">
        <f>IF(F17="DL",0,G17)</f>
        <v>0</v>
      </c>
      <c r="T17" s="163">
        <f>IF(F17="DL",0,I17)</f>
        <v>0</v>
      </c>
      <c r="U17" s="163">
        <f>IF(F17="DL",0,J17)</f>
        <v>0</v>
      </c>
      <c r="V17" s="163">
        <f>IF(F17="DL",0,K17)</f>
        <v>0</v>
      </c>
      <c r="W17" s="163">
        <f>IF(F17="DL",0,L17)</f>
        <v>0</v>
      </c>
      <c r="Y17" s="163">
        <f t="shared" ref="Y17:AB18" si="21">IF($F17="DL",0,M17)</f>
        <v>0</v>
      </c>
      <c r="Z17" s="163">
        <f t="shared" si="21"/>
        <v>0</v>
      </c>
      <c r="AA17" s="163">
        <f t="shared" si="21"/>
        <v>0</v>
      </c>
      <c r="AB17" s="163">
        <f t="shared" si="21"/>
        <v>0</v>
      </c>
      <c r="AD17" s="163">
        <f>IF(F17="DL",0,1)</f>
        <v>1</v>
      </c>
      <c r="AE17" s="163">
        <f>J17+K17+L17</f>
        <v>0</v>
      </c>
      <c r="AF17" s="163">
        <f t="shared" si="11"/>
        <v>0</v>
      </c>
      <c r="AG17" s="163">
        <f t="shared" si="12"/>
        <v>0</v>
      </c>
      <c r="AH17" s="163">
        <f t="shared" si="13"/>
        <v>0</v>
      </c>
      <c r="AI17" s="163">
        <f t="shared" si="14"/>
        <v>0</v>
      </c>
      <c r="AP17" s="163">
        <f>AD17*IF(Q17&lt;&gt;"",O17,0)</f>
        <v>0</v>
      </c>
      <c r="AQ17" s="163">
        <f>IF(F17="DI",O17,0)</f>
        <v>0</v>
      </c>
      <c r="AR17" s="163">
        <f>IF(F17="DO",O17,0)</f>
        <v>0</v>
      </c>
      <c r="AS17" s="163">
        <f>IF(F17="DL",O17,0)</f>
        <v>0</v>
      </c>
    </row>
    <row r="18" spans="2:45" ht="15" customHeight="1" x14ac:dyDescent="0.2">
      <c r="B18" s="253">
        <v>5</v>
      </c>
      <c r="C18" s="254" t="s">
        <v>5</v>
      </c>
      <c r="D18" s="255"/>
      <c r="E18" s="254"/>
      <c r="F18" s="245"/>
      <c r="G18" s="254"/>
      <c r="H18" s="256"/>
      <c r="I18" s="244"/>
      <c r="J18" s="245"/>
      <c r="K18" s="245"/>
      <c r="L18" s="248"/>
      <c r="M18" s="249"/>
      <c r="N18" s="250"/>
      <c r="O18" s="259">
        <f>SUM(M18:N18)</f>
        <v>0</v>
      </c>
      <c r="P18" s="252">
        <f t="shared" si="19"/>
        <v>0</v>
      </c>
      <c r="Q18" s="293"/>
      <c r="S18" s="163">
        <f>IF(F18="DL",0,G18)</f>
        <v>0</v>
      </c>
      <c r="T18" s="163">
        <f>IF(F18="DL",0,I18)</f>
        <v>0</v>
      </c>
      <c r="U18" s="163">
        <f>IF(F18="DL",0,J18)</f>
        <v>0</v>
      </c>
      <c r="V18" s="163">
        <f>IF(F18="DL",0,K18)</f>
        <v>0</v>
      </c>
      <c r="W18" s="163">
        <f>IF(F18="DL",0,L18)</f>
        <v>0</v>
      </c>
      <c r="Y18" s="163">
        <f t="shared" si="21"/>
        <v>0</v>
      </c>
      <c r="Z18" s="163">
        <f t="shared" si="21"/>
        <v>0</v>
      </c>
      <c r="AA18" s="163">
        <f t="shared" si="21"/>
        <v>0</v>
      </c>
      <c r="AB18" s="163">
        <f t="shared" si="21"/>
        <v>0</v>
      </c>
      <c r="AD18" s="163">
        <f>IF(F18="DL",0,1)</f>
        <v>1</v>
      </c>
      <c r="AE18" s="163">
        <f>J18+K18+L18</f>
        <v>0</v>
      </c>
      <c r="AF18" s="163">
        <f t="shared" si="11"/>
        <v>0</v>
      </c>
      <c r="AG18" s="163">
        <f t="shared" si="12"/>
        <v>0</v>
      </c>
      <c r="AH18" s="163">
        <f t="shared" si="13"/>
        <v>0</v>
      </c>
      <c r="AI18" s="163">
        <f t="shared" si="14"/>
        <v>0</v>
      </c>
      <c r="AP18" s="163">
        <f>AD18*IF(Q18&lt;&gt;"",O18,0)</f>
        <v>0</v>
      </c>
      <c r="AQ18" s="163">
        <f>IF(F18="DI",O18,0)</f>
        <v>0</v>
      </c>
      <c r="AR18" s="163">
        <f>IF(F18="DO",O18,0)</f>
        <v>0</v>
      </c>
      <c r="AS18" s="163">
        <f>IF(F18="DL",O18,0)</f>
        <v>0</v>
      </c>
    </row>
    <row r="19" spans="2:45" ht="15" customHeight="1" x14ac:dyDescent="0.2">
      <c r="B19" s="253">
        <v>6</v>
      </c>
      <c r="C19" s="254" t="s">
        <v>5</v>
      </c>
      <c r="D19" s="255"/>
      <c r="E19" s="254"/>
      <c r="F19" s="245"/>
      <c r="G19" s="254"/>
      <c r="H19" s="256"/>
      <c r="I19" s="244"/>
      <c r="J19" s="245"/>
      <c r="K19" s="245"/>
      <c r="L19" s="248"/>
      <c r="M19" s="249"/>
      <c r="N19" s="250"/>
      <c r="O19" s="259">
        <f t="shared" si="0"/>
        <v>0</v>
      </c>
      <c r="P19" s="252">
        <f t="shared" si="19"/>
        <v>0</v>
      </c>
      <c r="Q19" s="293"/>
      <c r="S19" s="163">
        <f t="shared" si="1"/>
        <v>0</v>
      </c>
      <c r="T19" s="163">
        <f t="shared" si="2"/>
        <v>0</v>
      </c>
      <c r="U19" s="163">
        <f t="shared" si="3"/>
        <v>0</v>
      </c>
      <c r="V19" s="163">
        <f t="shared" si="4"/>
        <v>0</v>
      </c>
      <c r="W19" s="163">
        <f t="shared" si="20"/>
        <v>0</v>
      </c>
      <c r="Y19" s="163">
        <f t="shared" si="5"/>
        <v>0</v>
      </c>
      <c r="Z19" s="163">
        <f t="shared" si="6"/>
        <v>0</v>
      </c>
      <c r="AA19" s="163">
        <f t="shared" si="7"/>
        <v>0</v>
      </c>
      <c r="AB19" s="163">
        <f t="shared" si="8"/>
        <v>0</v>
      </c>
      <c r="AD19" s="163">
        <f t="shared" si="9"/>
        <v>1</v>
      </c>
      <c r="AE19" s="163">
        <f t="shared" si="10"/>
        <v>0</v>
      </c>
      <c r="AF19" s="163">
        <f t="shared" si="11"/>
        <v>0</v>
      </c>
      <c r="AG19" s="163">
        <f t="shared" si="12"/>
        <v>0</v>
      </c>
      <c r="AH19" s="163">
        <f t="shared" si="13"/>
        <v>0</v>
      </c>
      <c r="AI19" s="163">
        <f t="shared" si="14"/>
        <v>0</v>
      </c>
      <c r="AP19" s="163">
        <f t="shared" si="15"/>
        <v>0</v>
      </c>
      <c r="AQ19" s="163">
        <f t="shared" si="16"/>
        <v>0</v>
      </c>
      <c r="AR19" s="163">
        <f t="shared" si="17"/>
        <v>0</v>
      </c>
      <c r="AS19" s="163">
        <f t="shared" si="18"/>
        <v>0</v>
      </c>
    </row>
    <row r="20" spans="2:45" ht="15" customHeight="1" x14ac:dyDescent="0.2">
      <c r="B20" s="244">
        <v>7</v>
      </c>
      <c r="C20" s="254" t="s">
        <v>5</v>
      </c>
      <c r="D20" s="255"/>
      <c r="E20" s="254"/>
      <c r="F20" s="254"/>
      <c r="G20" s="254"/>
      <c r="H20" s="256"/>
      <c r="I20" s="244"/>
      <c r="J20" s="245"/>
      <c r="K20" s="245"/>
      <c r="L20" s="248"/>
      <c r="M20" s="249"/>
      <c r="N20" s="250"/>
      <c r="O20" s="259">
        <f t="shared" si="0"/>
        <v>0</v>
      </c>
      <c r="P20" s="252">
        <f t="shared" si="19"/>
        <v>0</v>
      </c>
      <c r="Q20" s="293"/>
      <c r="S20" s="163">
        <f t="shared" si="1"/>
        <v>0</v>
      </c>
      <c r="T20" s="163">
        <f t="shared" si="2"/>
        <v>0</v>
      </c>
      <c r="U20" s="163">
        <f t="shared" si="3"/>
        <v>0</v>
      </c>
      <c r="V20" s="163">
        <f t="shared" si="4"/>
        <v>0</v>
      </c>
      <c r="W20" s="163">
        <f t="shared" si="20"/>
        <v>0</v>
      </c>
      <c r="Y20" s="163">
        <f t="shared" si="5"/>
        <v>0</v>
      </c>
      <c r="Z20" s="163">
        <f t="shared" si="6"/>
        <v>0</v>
      </c>
      <c r="AA20" s="163">
        <f t="shared" si="7"/>
        <v>0</v>
      </c>
      <c r="AB20" s="163">
        <f t="shared" si="8"/>
        <v>0</v>
      </c>
      <c r="AD20" s="163">
        <f t="shared" si="9"/>
        <v>1</v>
      </c>
      <c r="AE20" s="163">
        <f t="shared" si="10"/>
        <v>0</v>
      </c>
      <c r="AF20" s="163">
        <f t="shared" si="11"/>
        <v>0</v>
      </c>
      <c r="AG20" s="163">
        <f t="shared" si="12"/>
        <v>0</v>
      </c>
      <c r="AH20" s="163">
        <f t="shared" si="13"/>
        <v>0</v>
      </c>
      <c r="AI20" s="163">
        <f t="shared" si="14"/>
        <v>0</v>
      </c>
      <c r="AP20" s="163">
        <f t="shared" si="15"/>
        <v>0</v>
      </c>
      <c r="AQ20" s="163">
        <f t="shared" si="16"/>
        <v>0</v>
      </c>
      <c r="AR20" s="163">
        <f t="shared" si="17"/>
        <v>0</v>
      </c>
      <c r="AS20" s="163">
        <f t="shared" si="18"/>
        <v>0</v>
      </c>
    </row>
    <row r="21" spans="2:45" ht="15" customHeight="1" x14ac:dyDescent="0.2">
      <c r="B21" s="34">
        <v>8</v>
      </c>
      <c r="C21" s="35"/>
      <c r="D21" s="36"/>
      <c r="E21" s="35"/>
      <c r="F21" s="35"/>
      <c r="G21" s="35"/>
      <c r="H21" s="58"/>
      <c r="I21" s="32"/>
      <c r="J21" s="33"/>
      <c r="K21" s="33"/>
      <c r="L21" s="66"/>
      <c r="M21" s="61" t="str">
        <f t="shared" ref="M21:M26" si="22">IF(I21&lt;&gt;"",I21*14,"")</f>
        <v/>
      </c>
      <c r="N21" s="14" t="str">
        <f t="shared" ref="N21:N26" si="23">IF(AE21&lt;&gt;0,AE21*14,"")</f>
        <v/>
      </c>
      <c r="O21" s="16">
        <f t="shared" si="0"/>
        <v>0</v>
      </c>
      <c r="P21" s="15">
        <f t="shared" si="19"/>
        <v>0</v>
      </c>
      <c r="Q21" s="293"/>
      <c r="S21" s="163">
        <f t="shared" si="1"/>
        <v>0</v>
      </c>
      <c r="T21" s="163">
        <f t="shared" si="2"/>
        <v>0</v>
      </c>
      <c r="U21" s="163">
        <f t="shared" si="3"/>
        <v>0</v>
      </c>
      <c r="V21" s="163">
        <f t="shared" si="4"/>
        <v>0</v>
      </c>
      <c r="W21" s="163">
        <f t="shared" si="20"/>
        <v>0</v>
      </c>
      <c r="Y21" s="163" t="str">
        <f t="shared" si="5"/>
        <v/>
      </c>
      <c r="Z21" s="163" t="str">
        <f t="shared" si="6"/>
        <v/>
      </c>
      <c r="AA21" s="163">
        <f t="shared" si="7"/>
        <v>0</v>
      </c>
      <c r="AB21" s="163">
        <f t="shared" si="8"/>
        <v>0</v>
      </c>
      <c r="AD21" s="163">
        <f t="shared" si="9"/>
        <v>1</v>
      </c>
      <c r="AE21" s="163">
        <f t="shared" si="10"/>
        <v>0</v>
      </c>
      <c r="AF21" s="163">
        <f t="shared" si="11"/>
        <v>0</v>
      </c>
      <c r="AG21" s="163">
        <f t="shared" si="12"/>
        <v>0</v>
      </c>
      <c r="AH21" s="163">
        <f t="shared" si="13"/>
        <v>0</v>
      </c>
      <c r="AI21" s="163">
        <f t="shared" si="14"/>
        <v>0</v>
      </c>
      <c r="AP21" s="163">
        <f t="shared" si="15"/>
        <v>0</v>
      </c>
      <c r="AQ21" s="163">
        <f t="shared" si="16"/>
        <v>0</v>
      </c>
      <c r="AR21" s="163">
        <f t="shared" si="17"/>
        <v>0</v>
      </c>
      <c r="AS21" s="163">
        <f t="shared" si="18"/>
        <v>0</v>
      </c>
    </row>
    <row r="22" spans="2:45" ht="15" customHeight="1" x14ac:dyDescent="0.2">
      <c r="B22" s="34">
        <v>9</v>
      </c>
      <c r="C22" s="35"/>
      <c r="D22" s="36"/>
      <c r="E22" s="35"/>
      <c r="F22" s="33"/>
      <c r="G22" s="35"/>
      <c r="H22" s="58"/>
      <c r="I22" s="32"/>
      <c r="J22" s="33"/>
      <c r="K22" s="33"/>
      <c r="L22" s="66"/>
      <c r="M22" s="61" t="str">
        <f t="shared" si="22"/>
        <v/>
      </c>
      <c r="N22" s="14" t="str">
        <f t="shared" si="23"/>
        <v/>
      </c>
      <c r="O22" s="16">
        <f t="shared" si="0"/>
        <v>0</v>
      </c>
      <c r="P22" s="15">
        <f t="shared" si="19"/>
        <v>0</v>
      </c>
      <c r="Q22" s="293"/>
      <c r="S22" s="163">
        <f t="shared" si="1"/>
        <v>0</v>
      </c>
      <c r="T22" s="163">
        <f t="shared" si="2"/>
        <v>0</v>
      </c>
      <c r="U22" s="163">
        <f t="shared" si="3"/>
        <v>0</v>
      </c>
      <c r="V22" s="163">
        <f t="shared" si="4"/>
        <v>0</v>
      </c>
      <c r="W22" s="163">
        <f t="shared" si="20"/>
        <v>0</v>
      </c>
      <c r="Y22" s="163" t="str">
        <f t="shared" si="5"/>
        <v/>
      </c>
      <c r="Z22" s="163" t="str">
        <f t="shared" si="6"/>
        <v/>
      </c>
      <c r="AA22" s="163">
        <f t="shared" si="7"/>
        <v>0</v>
      </c>
      <c r="AB22" s="163">
        <f t="shared" si="8"/>
        <v>0</v>
      </c>
      <c r="AD22" s="163">
        <f t="shared" si="9"/>
        <v>1</v>
      </c>
      <c r="AE22" s="163">
        <f t="shared" si="10"/>
        <v>0</v>
      </c>
      <c r="AF22" s="163">
        <f t="shared" si="11"/>
        <v>0</v>
      </c>
      <c r="AG22" s="163">
        <f t="shared" si="12"/>
        <v>0</v>
      </c>
      <c r="AH22" s="163">
        <f t="shared" si="13"/>
        <v>0</v>
      </c>
      <c r="AI22" s="163">
        <f t="shared" si="14"/>
        <v>0</v>
      </c>
      <c r="AP22" s="163">
        <f t="shared" si="15"/>
        <v>0</v>
      </c>
      <c r="AQ22" s="163">
        <f t="shared" si="16"/>
        <v>0</v>
      </c>
      <c r="AR22" s="163">
        <f t="shared" si="17"/>
        <v>0</v>
      </c>
      <c r="AS22" s="163">
        <f t="shared" si="18"/>
        <v>0</v>
      </c>
    </row>
    <row r="23" spans="2:45" ht="15" customHeight="1" x14ac:dyDescent="0.2">
      <c r="B23" s="32">
        <v>10</v>
      </c>
      <c r="C23" s="35"/>
      <c r="D23" s="36"/>
      <c r="E23" s="35"/>
      <c r="F23" s="35"/>
      <c r="G23" s="35"/>
      <c r="H23" s="58"/>
      <c r="I23" s="32"/>
      <c r="J23" s="33"/>
      <c r="K23" s="33"/>
      <c r="L23" s="66"/>
      <c r="M23" s="61" t="str">
        <f t="shared" si="22"/>
        <v/>
      </c>
      <c r="N23" s="14" t="str">
        <f t="shared" si="23"/>
        <v/>
      </c>
      <c r="O23" s="16">
        <f t="shared" si="0"/>
        <v>0</v>
      </c>
      <c r="P23" s="15">
        <f t="shared" si="19"/>
        <v>0</v>
      </c>
      <c r="Q23" s="293"/>
      <c r="S23" s="163">
        <f t="shared" si="1"/>
        <v>0</v>
      </c>
      <c r="T23" s="163">
        <f t="shared" si="2"/>
        <v>0</v>
      </c>
      <c r="U23" s="163">
        <f t="shared" si="3"/>
        <v>0</v>
      </c>
      <c r="V23" s="163">
        <f t="shared" si="4"/>
        <v>0</v>
      </c>
      <c r="W23" s="163">
        <f t="shared" si="20"/>
        <v>0</v>
      </c>
      <c r="Y23" s="163" t="str">
        <f t="shared" si="5"/>
        <v/>
      </c>
      <c r="Z23" s="163" t="str">
        <f t="shared" si="6"/>
        <v/>
      </c>
      <c r="AA23" s="163">
        <f t="shared" si="7"/>
        <v>0</v>
      </c>
      <c r="AB23" s="163">
        <f t="shared" si="8"/>
        <v>0</v>
      </c>
      <c r="AD23" s="163">
        <f t="shared" si="9"/>
        <v>1</v>
      </c>
      <c r="AE23" s="163">
        <f t="shared" si="10"/>
        <v>0</v>
      </c>
      <c r="AF23" s="163">
        <f t="shared" si="11"/>
        <v>0</v>
      </c>
      <c r="AG23" s="163">
        <f t="shared" si="12"/>
        <v>0</v>
      </c>
      <c r="AH23" s="163">
        <f t="shared" si="13"/>
        <v>0</v>
      </c>
      <c r="AI23" s="163">
        <f t="shared" si="14"/>
        <v>0</v>
      </c>
      <c r="AP23" s="163">
        <f t="shared" si="15"/>
        <v>0</v>
      </c>
      <c r="AQ23" s="163">
        <f t="shared" si="16"/>
        <v>0</v>
      </c>
      <c r="AR23" s="163">
        <f t="shared" si="17"/>
        <v>0</v>
      </c>
      <c r="AS23" s="163">
        <f t="shared" si="18"/>
        <v>0</v>
      </c>
    </row>
    <row r="24" spans="2:45" ht="15" customHeight="1" x14ac:dyDescent="0.2">
      <c r="B24" s="34">
        <v>11</v>
      </c>
      <c r="C24" s="35"/>
      <c r="D24" s="36"/>
      <c r="E24" s="35"/>
      <c r="F24" s="35"/>
      <c r="G24" s="35"/>
      <c r="H24" s="58"/>
      <c r="I24" s="32"/>
      <c r="J24" s="33"/>
      <c r="K24" s="33"/>
      <c r="L24" s="66"/>
      <c r="M24" s="61" t="str">
        <f t="shared" si="22"/>
        <v/>
      </c>
      <c r="N24" s="14" t="str">
        <f t="shared" si="23"/>
        <v/>
      </c>
      <c r="O24" s="16">
        <f t="shared" si="0"/>
        <v>0</v>
      </c>
      <c r="P24" s="15">
        <f t="shared" si="19"/>
        <v>0</v>
      </c>
      <c r="Q24" s="293"/>
      <c r="S24" s="163">
        <f t="shared" si="1"/>
        <v>0</v>
      </c>
      <c r="T24" s="163">
        <f t="shared" si="2"/>
        <v>0</v>
      </c>
      <c r="U24" s="163">
        <f t="shared" si="3"/>
        <v>0</v>
      </c>
      <c r="V24" s="163">
        <f t="shared" si="4"/>
        <v>0</v>
      </c>
      <c r="W24" s="163">
        <f t="shared" si="20"/>
        <v>0</v>
      </c>
      <c r="Y24" s="163" t="str">
        <f t="shared" si="5"/>
        <v/>
      </c>
      <c r="Z24" s="163" t="str">
        <f t="shared" si="6"/>
        <v/>
      </c>
      <c r="AA24" s="163">
        <f t="shared" si="7"/>
        <v>0</v>
      </c>
      <c r="AB24" s="163">
        <f t="shared" si="8"/>
        <v>0</v>
      </c>
      <c r="AD24" s="163">
        <f t="shared" si="9"/>
        <v>1</v>
      </c>
      <c r="AE24" s="163">
        <f t="shared" si="10"/>
        <v>0</v>
      </c>
      <c r="AF24" s="163">
        <f t="shared" si="11"/>
        <v>0</v>
      </c>
      <c r="AG24" s="163">
        <f t="shared" si="12"/>
        <v>0</v>
      </c>
      <c r="AH24" s="163">
        <f t="shared" si="13"/>
        <v>0</v>
      </c>
      <c r="AI24" s="163">
        <f t="shared" si="14"/>
        <v>0</v>
      </c>
      <c r="AP24" s="163">
        <f t="shared" si="15"/>
        <v>0</v>
      </c>
      <c r="AQ24" s="163">
        <f t="shared" si="16"/>
        <v>0</v>
      </c>
      <c r="AR24" s="163">
        <f t="shared" si="17"/>
        <v>0</v>
      </c>
      <c r="AS24" s="163">
        <f t="shared" si="18"/>
        <v>0</v>
      </c>
    </row>
    <row r="25" spans="2:45" ht="15" customHeight="1" x14ac:dyDescent="0.2">
      <c r="B25" s="34">
        <v>12</v>
      </c>
      <c r="C25" s="35"/>
      <c r="D25" s="36"/>
      <c r="E25" s="35"/>
      <c r="F25" s="35"/>
      <c r="G25" s="35"/>
      <c r="H25" s="58"/>
      <c r="I25" s="32"/>
      <c r="J25" s="33"/>
      <c r="K25" s="33"/>
      <c r="L25" s="66"/>
      <c r="M25" s="61" t="str">
        <f t="shared" si="22"/>
        <v/>
      </c>
      <c r="N25" s="14" t="str">
        <f t="shared" si="23"/>
        <v/>
      </c>
      <c r="O25" s="16">
        <f t="shared" si="0"/>
        <v>0</v>
      </c>
      <c r="P25" s="15">
        <f t="shared" si="19"/>
        <v>0</v>
      </c>
      <c r="Q25" s="293"/>
      <c r="S25" s="163">
        <f t="shared" si="1"/>
        <v>0</v>
      </c>
      <c r="T25" s="163">
        <f t="shared" si="2"/>
        <v>0</v>
      </c>
      <c r="U25" s="163">
        <f t="shared" si="3"/>
        <v>0</v>
      </c>
      <c r="V25" s="163">
        <f t="shared" si="4"/>
        <v>0</v>
      </c>
      <c r="W25" s="163">
        <f t="shared" si="20"/>
        <v>0</v>
      </c>
      <c r="Y25" s="163" t="str">
        <f t="shared" si="5"/>
        <v/>
      </c>
      <c r="Z25" s="163" t="str">
        <f t="shared" si="6"/>
        <v/>
      </c>
      <c r="AA25" s="163">
        <f t="shared" si="7"/>
        <v>0</v>
      </c>
      <c r="AB25" s="163">
        <f t="shared" si="8"/>
        <v>0</v>
      </c>
      <c r="AD25" s="163">
        <f t="shared" si="9"/>
        <v>1</v>
      </c>
      <c r="AE25" s="163">
        <f t="shared" si="10"/>
        <v>0</v>
      </c>
      <c r="AF25" s="163">
        <f t="shared" si="11"/>
        <v>0</v>
      </c>
      <c r="AG25" s="163">
        <f t="shared" si="12"/>
        <v>0</v>
      </c>
      <c r="AH25" s="163">
        <f t="shared" si="13"/>
        <v>0</v>
      </c>
      <c r="AI25" s="163">
        <f t="shared" si="14"/>
        <v>0</v>
      </c>
      <c r="AP25" s="163">
        <f t="shared" si="15"/>
        <v>0</v>
      </c>
      <c r="AQ25" s="163">
        <f t="shared" si="16"/>
        <v>0</v>
      </c>
      <c r="AR25" s="163">
        <f t="shared" si="17"/>
        <v>0</v>
      </c>
      <c r="AS25" s="163">
        <f t="shared" si="18"/>
        <v>0</v>
      </c>
    </row>
    <row r="26" spans="2:45" ht="15" customHeight="1" thickBot="1" x14ac:dyDescent="0.25">
      <c r="B26" s="32">
        <v>13</v>
      </c>
      <c r="C26" s="35"/>
      <c r="D26" s="39"/>
      <c r="E26" s="38"/>
      <c r="F26" s="35"/>
      <c r="G26" s="38"/>
      <c r="H26" s="59"/>
      <c r="I26" s="32"/>
      <c r="J26" s="33"/>
      <c r="K26" s="33"/>
      <c r="L26" s="66"/>
      <c r="M26" s="61" t="str">
        <f t="shared" si="22"/>
        <v/>
      </c>
      <c r="N26" s="14" t="str">
        <f t="shared" si="23"/>
        <v/>
      </c>
      <c r="O26" s="19">
        <f t="shared" si="0"/>
        <v>0</v>
      </c>
      <c r="P26" s="15">
        <f t="shared" si="19"/>
        <v>0</v>
      </c>
      <c r="Q26" s="293"/>
      <c r="S26" s="163">
        <f t="shared" si="1"/>
        <v>0</v>
      </c>
      <c r="T26" s="163">
        <f t="shared" si="2"/>
        <v>0</v>
      </c>
      <c r="U26" s="163">
        <f t="shared" si="3"/>
        <v>0</v>
      </c>
      <c r="V26" s="163">
        <f t="shared" si="4"/>
        <v>0</v>
      </c>
      <c r="W26" s="163">
        <f t="shared" si="20"/>
        <v>0</v>
      </c>
      <c r="Y26" s="163" t="str">
        <f t="shared" si="5"/>
        <v/>
      </c>
      <c r="Z26" s="163" t="str">
        <f t="shared" si="6"/>
        <v/>
      </c>
      <c r="AA26" s="163">
        <f t="shared" si="7"/>
        <v>0</v>
      </c>
      <c r="AB26" s="163">
        <f t="shared" si="8"/>
        <v>0</v>
      </c>
      <c r="AD26" s="163">
        <f t="shared" si="9"/>
        <v>1</v>
      </c>
      <c r="AE26" s="163">
        <f t="shared" si="10"/>
        <v>0</v>
      </c>
      <c r="AF26" s="163">
        <f t="shared" si="11"/>
        <v>0</v>
      </c>
      <c r="AG26" s="163">
        <f t="shared" si="12"/>
        <v>0</v>
      </c>
      <c r="AH26" s="163">
        <f t="shared" si="13"/>
        <v>0</v>
      </c>
      <c r="AI26" s="163">
        <f t="shared" si="14"/>
        <v>0</v>
      </c>
      <c r="AP26" s="163">
        <f t="shared" si="15"/>
        <v>0</v>
      </c>
      <c r="AQ26" s="163">
        <f t="shared" si="16"/>
        <v>0</v>
      </c>
      <c r="AR26" s="163">
        <f t="shared" si="17"/>
        <v>0</v>
      </c>
      <c r="AS26" s="163">
        <f t="shared" si="18"/>
        <v>0</v>
      </c>
    </row>
    <row r="27" spans="2:45" ht="13.5" customHeight="1" thickBot="1" x14ac:dyDescent="0.25">
      <c r="B27" s="372" t="s">
        <v>91</v>
      </c>
      <c r="C27" s="373"/>
      <c r="D27" s="373"/>
      <c r="E27" s="373"/>
      <c r="F27" s="374"/>
      <c r="G27" s="378">
        <f>SUM(S14:S26)</f>
        <v>0</v>
      </c>
      <c r="H27" s="106"/>
      <c r="I27" s="22">
        <f>SUM(T14:T26)</f>
        <v>0</v>
      </c>
      <c r="J27" s="22">
        <f>SUM(U14:U26)</f>
        <v>0</v>
      </c>
      <c r="K27" s="22">
        <f>SUM(V14:V26)</f>
        <v>0</v>
      </c>
      <c r="L27" s="67">
        <f>SUM(W14:W26)</f>
        <v>0</v>
      </c>
      <c r="M27" s="64">
        <f>Y27</f>
        <v>0</v>
      </c>
      <c r="N27" s="24">
        <f>Z27</f>
        <v>0</v>
      </c>
      <c r="O27" s="24">
        <f>AA27</f>
        <v>0</v>
      </c>
      <c r="P27" s="24">
        <f>AB27</f>
        <v>0</v>
      </c>
      <c r="Q27" s="386"/>
      <c r="S27" s="171">
        <f>SUM(S14:S26)</f>
        <v>0</v>
      </c>
      <c r="T27" s="171">
        <f>SUM(T14:T26)</f>
        <v>0</v>
      </c>
      <c r="U27" s="171">
        <f>SUM(U14:U26)</f>
        <v>0</v>
      </c>
      <c r="V27" s="171">
        <f>SUM(V14:V26)</f>
        <v>0</v>
      </c>
      <c r="W27" s="171">
        <f>SUM(W14:W26)</f>
        <v>0</v>
      </c>
      <c r="X27" s="171"/>
      <c r="Y27" s="171">
        <f>SUM(Y14:Y26)</f>
        <v>0</v>
      </c>
      <c r="Z27" s="171">
        <f>SUM(Z14:Z26)</f>
        <v>0</v>
      </c>
      <c r="AA27" s="171">
        <f>SUM(AA14:AA26)</f>
        <v>0</v>
      </c>
      <c r="AB27" s="171">
        <f>SUM(AB14:AB26)</f>
        <v>0</v>
      </c>
      <c r="AC27" s="171"/>
      <c r="AD27" s="171">
        <f t="shared" ref="AD27:AI27" si="24">SUM(AD14:AD26)</f>
        <v>13</v>
      </c>
      <c r="AE27" s="171">
        <f t="shared" si="24"/>
        <v>0</v>
      </c>
      <c r="AF27" s="171">
        <f t="shared" si="24"/>
        <v>0</v>
      </c>
      <c r="AG27" s="171">
        <f t="shared" si="24"/>
        <v>0</v>
      </c>
      <c r="AH27" s="171">
        <f t="shared" si="24"/>
        <v>0</v>
      </c>
      <c r="AI27" s="171">
        <f t="shared" si="24"/>
        <v>0</v>
      </c>
      <c r="AJ27" s="171"/>
      <c r="AK27" s="171"/>
      <c r="AL27" s="171"/>
      <c r="AM27" s="171"/>
      <c r="AN27" s="171"/>
      <c r="AO27" s="171"/>
      <c r="AP27" s="171">
        <f>SUM(AP14:AP26)</f>
        <v>0</v>
      </c>
      <c r="AQ27" s="171">
        <f>SUM(AQ14:AQ26)</f>
        <v>0</v>
      </c>
      <c r="AR27" s="171">
        <f>SUM(AR14:AR26)</f>
        <v>0</v>
      </c>
      <c r="AS27" s="171">
        <f>SUM(AS14:AS26)</f>
        <v>0</v>
      </c>
    </row>
    <row r="28" spans="2:45" ht="13.5" customHeight="1" thickBot="1" x14ac:dyDescent="0.25">
      <c r="B28" s="375"/>
      <c r="C28" s="376"/>
      <c r="D28" s="376"/>
      <c r="E28" s="376"/>
      <c r="F28" s="377"/>
      <c r="G28" s="379"/>
      <c r="H28" s="107"/>
      <c r="I28" s="397">
        <f>SUM(I27:L27)</f>
        <v>0</v>
      </c>
      <c r="J28" s="398"/>
      <c r="K28" s="398"/>
      <c r="L28" s="399"/>
      <c r="M28" s="26"/>
      <c r="N28" s="26"/>
      <c r="O28" s="397">
        <f>SUM(O27:P27)</f>
        <v>0</v>
      </c>
      <c r="P28" s="398"/>
      <c r="Q28" s="387"/>
      <c r="U28" s="171">
        <f>I28</f>
        <v>0</v>
      </c>
      <c r="AD28" s="163">
        <f t="shared" ref="AD28:AD42" si="25">IF(F28="DL",0,1)</f>
        <v>1</v>
      </c>
    </row>
    <row r="29" spans="2:45" ht="15" customHeight="1" thickBot="1" x14ac:dyDescent="0.25">
      <c r="B29" s="394" t="s">
        <v>20</v>
      </c>
      <c r="C29" s="395"/>
      <c r="D29" s="395"/>
      <c r="E29" s="395"/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5"/>
      <c r="Q29" s="388"/>
      <c r="AD29" s="163">
        <f t="shared" si="25"/>
        <v>1</v>
      </c>
    </row>
    <row r="30" spans="2:45" ht="15" customHeight="1" x14ac:dyDescent="0.2">
      <c r="B30" s="244">
        <v>1</v>
      </c>
      <c r="C30" s="245" t="s">
        <v>5</v>
      </c>
      <c r="D30" s="246"/>
      <c r="E30" s="245"/>
      <c r="F30" s="245"/>
      <c r="G30" s="245"/>
      <c r="H30" s="247"/>
      <c r="I30" s="244"/>
      <c r="J30" s="245"/>
      <c r="K30" s="245"/>
      <c r="L30" s="248"/>
      <c r="M30" s="249"/>
      <c r="N30" s="250"/>
      <c r="O30" s="251">
        <f t="shared" ref="O30:O42" si="26">SUM(M30:N30)</f>
        <v>0</v>
      </c>
      <c r="P30" s="252">
        <f>G30*25-O30</f>
        <v>0</v>
      </c>
      <c r="Q30" s="293"/>
      <c r="S30" s="163">
        <f t="shared" ref="S30:S42" si="27">IF(F30="DL",0,G30)</f>
        <v>0</v>
      </c>
      <c r="T30" s="163">
        <f t="shared" ref="T30:T42" si="28">IF(F30="DL",0,I30)</f>
        <v>0</v>
      </c>
      <c r="U30" s="163">
        <f t="shared" ref="U30:U42" si="29">IF(F30="DL",0,J30)</f>
        <v>0</v>
      </c>
      <c r="V30" s="163">
        <f t="shared" ref="V30:V42" si="30">IF(F30="DL",0,K30)</f>
        <v>0</v>
      </c>
      <c r="W30" s="163">
        <f t="shared" ref="W30:W42" si="31">IF(F30="DL",0,L30)</f>
        <v>0</v>
      </c>
      <c r="Y30" s="163">
        <f t="shared" ref="Y30:Y42" si="32">IF($F30="DL",0,M30)</f>
        <v>0</v>
      </c>
      <c r="Z30" s="163">
        <f t="shared" ref="Z30:Z42" si="33">IF($F30="DL",0,N30)</f>
        <v>0</v>
      </c>
      <c r="AA30" s="163">
        <f t="shared" ref="AA30:AA42" si="34">IF($F30="DL",0,O30)</f>
        <v>0</v>
      </c>
      <c r="AB30" s="163">
        <f t="shared" ref="AB30:AB42" si="35">IF($F30="DL",0,P30)</f>
        <v>0</v>
      </c>
      <c r="AD30" s="163">
        <f t="shared" si="25"/>
        <v>1</v>
      </c>
      <c r="AE30" s="163">
        <f t="shared" ref="AE30:AE42" si="36">J30+K30+L30</f>
        <v>0</v>
      </c>
      <c r="AF30" s="163">
        <f t="shared" ref="AF30:AF42" si="37">$AD30*IF($C30="F",$O30,0)</f>
        <v>0</v>
      </c>
      <c r="AG30" s="163">
        <f t="shared" ref="AG30:AG42" si="38">$AD30*IF($C30="C",$O30,0)</f>
        <v>0</v>
      </c>
      <c r="AH30" s="163">
        <f t="shared" ref="AH30:AH42" si="39">$AD30*IF($C30="D",$O30,0)</f>
        <v>0</v>
      </c>
      <c r="AI30" s="163">
        <f t="shared" ref="AI30:AI42" si="40">$AD30*IF($C30="S",$O30,0)</f>
        <v>0</v>
      </c>
      <c r="AP30" s="163">
        <f t="shared" ref="AP30:AP42" si="41">AD30*IF(Q30&lt;&gt;"",O30,0)</f>
        <v>0</v>
      </c>
      <c r="AQ30" s="163">
        <f t="shared" ref="AQ30:AQ42" si="42">IF(F30="DI",O30,0)</f>
        <v>0</v>
      </c>
      <c r="AR30" s="163">
        <f t="shared" ref="AR30:AR42" si="43">IF(F30="DO",O30,0)</f>
        <v>0</v>
      </c>
      <c r="AS30" s="163">
        <f t="shared" ref="AS30:AS42" si="44">IF(F30="DL",O30,0)</f>
        <v>0</v>
      </c>
    </row>
    <row r="31" spans="2:45" ht="15" customHeight="1" x14ac:dyDescent="0.2">
      <c r="B31" s="253">
        <v>2</v>
      </c>
      <c r="C31" s="254" t="s">
        <v>5</v>
      </c>
      <c r="D31" s="255"/>
      <c r="E31" s="254"/>
      <c r="F31" s="254"/>
      <c r="G31" s="254"/>
      <c r="H31" s="256"/>
      <c r="I31" s="244"/>
      <c r="J31" s="245"/>
      <c r="K31" s="245"/>
      <c r="L31" s="248"/>
      <c r="M31" s="249"/>
      <c r="N31" s="250"/>
      <c r="O31" s="259">
        <f t="shared" si="26"/>
        <v>0</v>
      </c>
      <c r="P31" s="252">
        <f t="shared" ref="P31:P42" si="45">G31*25-O31</f>
        <v>0</v>
      </c>
      <c r="Q31" s="293"/>
      <c r="S31" s="163">
        <f t="shared" si="27"/>
        <v>0</v>
      </c>
      <c r="T31" s="163">
        <f t="shared" si="28"/>
        <v>0</v>
      </c>
      <c r="U31" s="163">
        <f t="shared" si="29"/>
        <v>0</v>
      </c>
      <c r="V31" s="163">
        <f t="shared" si="30"/>
        <v>0</v>
      </c>
      <c r="W31" s="163">
        <f t="shared" si="31"/>
        <v>0</v>
      </c>
      <c r="Y31" s="163">
        <f t="shared" si="32"/>
        <v>0</v>
      </c>
      <c r="Z31" s="163">
        <f t="shared" si="33"/>
        <v>0</v>
      </c>
      <c r="AA31" s="163">
        <f t="shared" si="34"/>
        <v>0</v>
      </c>
      <c r="AB31" s="163">
        <f t="shared" si="35"/>
        <v>0</v>
      </c>
      <c r="AD31" s="163">
        <f t="shared" si="25"/>
        <v>1</v>
      </c>
      <c r="AE31" s="163">
        <f t="shared" si="36"/>
        <v>0</v>
      </c>
      <c r="AF31" s="163">
        <f t="shared" si="37"/>
        <v>0</v>
      </c>
      <c r="AG31" s="163">
        <f t="shared" si="38"/>
        <v>0</v>
      </c>
      <c r="AH31" s="163">
        <f t="shared" si="39"/>
        <v>0</v>
      </c>
      <c r="AI31" s="163">
        <f t="shared" si="40"/>
        <v>0</v>
      </c>
      <c r="AP31" s="163">
        <f t="shared" si="41"/>
        <v>0</v>
      </c>
      <c r="AQ31" s="163">
        <f t="shared" si="42"/>
        <v>0</v>
      </c>
      <c r="AR31" s="163">
        <f t="shared" si="43"/>
        <v>0</v>
      </c>
      <c r="AS31" s="163">
        <f t="shared" si="44"/>
        <v>0</v>
      </c>
    </row>
    <row r="32" spans="2:45" ht="15" customHeight="1" x14ac:dyDescent="0.2">
      <c r="B32" s="253">
        <v>3</v>
      </c>
      <c r="C32" s="254" t="s">
        <v>5</v>
      </c>
      <c r="D32" s="255"/>
      <c r="E32" s="254"/>
      <c r="F32" s="245"/>
      <c r="G32" s="254"/>
      <c r="H32" s="256"/>
      <c r="I32" s="244"/>
      <c r="J32" s="245"/>
      <c r="K32" s="245"/>
      <c r="L32" s="248"/>
      <c r="M32" s="249"/>
      <c r="N32" s="250"/>
      <c r="O32" s="259">
        <f t="shared" si="26"/>
        <v>0</v>
      </c>
      <c r="P32" s="252">
        <f t="shared" si="45"/>
        <v>0</v>
      </c>
      <c r="Q32" s="293"/>
      <c r="S32" s="163">
        <f t="shared" si="27"/>
        <v>0</v>
      </c>
      <c r="T32" s="163">
        <f t="shared" si="28"/>
        <v>0</v>
      </c>
      <c r="U32" s="163">
        <f t="shared" si="29"/>
        <v>0</v>
      </c>
      <c r="V32" s="163">
        <f t="shared" si="30"/>
        <v>0</v>
      </c>
      <c r="W32" s="163">
        <f t="shared" si="31"/>
        <v>0</v>
      </c>
      <c r="Y32" s="163">
        <f t="shared" si="32"/>
        <v>0</v>
      </c>
      <c r="Z32" s="163">
        <f t="shared" si="33"/>
        <v>0</v>
      </c>
      <c r="AA32" s="163">
        <f t="shared" si="34"/>
        <v>0</v>
      </c>
      <c r="AB32" s="163">
        <f t="shared" si="35"/>
        <v>0</v>
      </c>
      <c r="AD32" s="163">
        <f t="shared" si="25"/>
        <v>1</v>
      </c>
      <c r="AE32" s="163">
        <f t="shared" si="36"/>
        <v>0</v>
      </c>
      <c r="AF32" s="163">
        <f t="shared" si="37"/>
        <v>0</v>
      </c>
      <c r="AG32" s="163">
        <f t="shared" si="38"/>
        <v>0</v>
      </c>
      <c r="AH32" s="163">
        <f t="shared" si="39"/>
        <v>0</v>
      </c>
      <c r="AI32" s="163">
        <f t="shared" si="40"/>
        <v>0</v>
      </c>
      <c r="AP32" s="163">
        <f t="shared" si="41"/>
        <v>0</v>
      </c>
      <c r="AQ32" s="163">
        <f t="shared" si="42"/>
        <v>0</v>
      </c>
      <c r="AR32" s="163">
        <f t="shared" si="43"/>
        <v>0</v>
      </c>
      <c r="AS32" s="163">
        <f t="shared" si="44"/>
        <v>0</v>
      </c>
    </row>
    <row r="33" spans="2:45" ht="15" customHeight="1" x14ac:dyDescent="0.2">
      <c r="B33" s="244">
        <v>4</v>
      </c>
      <c r="C33" s="254" t="s">
        <v>5</v>
      </c>
      <c r="D33" s="255"/>
      <c r="E33" s="254"/>
      <c r="F33" s="245"/>
      <c r="G33" s="254"/>
      <c r="H33" s="256"/>
      <c r="I33" s="244"/>
      <c r="J33" s="245"/>
      <c r="K33" s="245"/>
      <c r="L33" s="248"/>
      <c r="M33" s="249"/>
      <c r="N33" s="250"/>
      <c r="O33" s="259">
        <f>SUM(M33:N33)</f>
        <v>0</v>
      </c>
      <c r="P33" s="252">
        <f t="shared" si="45"/>
        <v>0</v>
      </c>
      <c r="Q33" s="293"/>
      <c r="S33" s="163">
        <f>IF(F33="DL",0,G33)</f>
        <v>0</v>
      </c>
      <c r="T33" s="163">
        <f>IF(F33="DL",0,I33)</f>
        <v>0</v>
      </c>
      <c r="U33" s="163">
        <f>IF(F33="DL",0,J33)</f>
        <v>0</v>
      </c>
      <c r="V33" s="163">
        <f>IF(F33="DL",0,K33)</f>
        <v>0</v>
      </c>
      <c r="W33" s="163">
        <f>IF(F33="DL",0,L33)</f>
        <v>0</v>
      </c>
      <c r="Y33" s="163">
        <f t="shared" ref="Y33:AB34" si="46">IF($F33="DL",0,M33)</f>
        <v>0</v>
      </c>
      <c r="Z33" s="163">
        <f t="shared" si="46"/>
        <v>0</v>
      </c>
      <c r="AA33" s="163">
        <f t="shared" si="46"/>
        <v>0</v>
      </c>
      <c r="AB33" s="163">
        <f t="shared" si="46"/>
        <v>0</v>
      </c>
      <c r="AD33" s="163">
        <f>IF(F33="DL",0,1)</f>
        <v>1</v>
      </c>
      <c r="AE33" s="163">
        <f>J33+K33+L33</f>
        <v>0</v>
      </c>
      <c r="AF33" s="163">
        <f t="shared" si="37"/>
        <v>0</v>
      </c>
      <c r="AG33" s="163">
        <f t="shared" si="38"/>
        <v>0</v>
      </c>
      <c r="AH33" s="163">
        <f t="shared" si="39"/>
        <v>0</v>
      </c>
      <c r="AI33" s="163">
        <f t="shared" si="40"/>
        <v>0</v>
      </c>
      <c r="AP33" s="163">
        <f>AD33*IF(Q33&lt;&gt;"",O33,0)</f>
        <v>0</v>
      </c>
      <c r="AQ33" s="163">
        <f>IF(F33="DI",O33,0)</f>
        <v>0</v>
      </c>
      <c r="AR33" s="163">
        <f>IF(F33="DO",O33,0)</f>
        <v>0</v>
      </c>
      <c r="AS33" s="163">
        <f>IF(F33="DL",O33,0)</f>
        <v>0</v>
      </c>
    </row>
    <row r="34" spans="2:45" ht="15" customHeight="1" x14ac:dyDescent="0.2">
      <c r="B34" s="253">
        <v>5</v>
      </c>
      <c r="C34" s="254" t="s">
        <v>5</v>
      </c>
      <c r="D34" s="255"/>
      <c r="E34" s="254"/>
      <c r="F34" s="245"/>
      <c r="G34" s="254"/>
      <c r="H34" s="256"/>
      <c r="I34" s="244"/>
      <c r="J34" s="245"/>
      <c r="K34" s="245"/>
      <c r="L34" s="248"/>
      <c r="M34" s="249"/>
      <c r="N34" s="250"/>
      <c r="O34" s="259">
        <f>SUM(M34:N34)</f>
        <v>0</v>
      </c>
      <c r="P34" s="252">
        <f t="shared" si="45"/>
        <v>0</v>
      </c>
      <c r="Q34" s="293"/>
      <c r="S34" s="163">
        <f>IF(F34="DL",0,G34)</f>
        <v>0</v>
      </c>
      <c r="T34" s="163">
        <f>IF(F34="DL",0,I34)</f>
        <v>0</v>
      </c>
      <c r="U34" s="163">
        <f>IF(F34="DL",0,J34)</f>
        <v>0</v>
      </c>
      <c r="V34" s="163">
        <f>IF(F34="DL",0,K34)</f>
        <v>0</v>
      </c>
      <c r="W34" s="163">
        <f>IF(F34="DL",0,L34)</f>
        <v>0</v>
      </c>
      <c r="Y34" s="163">
        <f t="shared" si="46"/>
        <v>0</v>
      </c>
      <c r="Z34" s="163">
        <f t="shared" si="46"/>
        <v>0</v>
      </c>
      <c r="AA34" s="163">
        <f t="shared" si="46"/>
        <v>0</v>
      </c>
      <c r="AB34" s="163">
        <f t="shared" si="46"/>
        <v>0</v>
      </c>
      <c r="AD34" s="163">
        <f>IF(F34="DL",0,1)</f>
        <v>1</v>
      </c>
      <c r="AE34" s="163">
        <f>J34+K34+L34</f>
        <v>0</v>
      </c>
      <c r="AF34" s="163">
        <f t="shared" si="37"/>
        <v>0</v>
      </c>
      <c r="AG34" s="163">
        <f t="shared" si="38"/>
        <v>0</v>
      </c>
      <c r="AH34" s="163">
        <f t="shared" si="39"/>
        <v>0</v>
      </c>
      <c r="AI34" s="163">
        <f t="shared" si="40"/>
        <v>0</v>
      </c>
      <c r="AP34" s="163">
        <f>AD34*IF(Q34&lt;&gt;"",O34,0)</f>
        <v>0</v>
      </c>
      <c r="AQ34" s="163">
        <f>IF(F34="DI",O34,0)</f>
        <v>0</v>
      </c>
      <c r="AR34" s="163">
        <f>IF(F34="DO",O34,0)</f>
        <v>0</v>
      </c>
      <c r="AS34" s="163">
        <f>IF(F34="DL",O34,0)</f>
        <v>0</v>
      </c>
    </row>
    <row r="35" spans="2:45" ht="15" customHeight="1" x14ac:dyDescent="0.2">
      <c r="B35" s="253">
        <v>6</v>
      </c>
      <c r="C35" s="254" t="s">
        <v>5</v>
      </c>
      <c r="D35" s="255"/>
      <c r="E35" s="254"/>
      <c r="F35" s="254"/>
      <c r="G35" s="254"/>
      <c r="H35" s="256"/>
      <c r="I35" s="244"/>
      <c r="J35" s="245"/>
      <c r="K35" s="245"/>
      <c r="L35" s="248"/>
      <c r="M35" s="249"/>
      <c r="N35" s="250"/>
      <c r="O35" s="259">
        <f t="shared" si="26"/>
        <v>0</v>
      </c>
      <c r="P35" s="252">
        <f t="shared" si="45"/>
        <v>0</v>
      </c>
      <c r="Q35" s="293"/>
      <c r="S35" s="163">
        <f t="shared" si="27"/>
        <v>0</v>
      </c>
      <c r="T35" s="163">
        <f t="shared" si="28"/>
        <v>0</v>
      </c>
      <c r="U35" s="163">
        <f t="shared" si="29"/>
        <v>0</v>
      </c>
      <c r="V35" s="163">
        <f t="shared" si="30"/>
        <v>0</v>
      </c>
      <c r="W35" s="163">
        <f t="shared" si="31"/>
        <v>0</v>
      </c>
      <c r="Y35" s="163">
        <f t="shared" si="32"/>
        <v>0</v>
      </c>
      <c r="Z35" s="163">
        <f t="shared" si="33"/>
        <v>0</v>
      </c>
      <c r="AA35" s="163">
        <f t="shared" si="34"/>
        <v>0</v>
      </c>
      <c r="AB35" s="163">
        <f t="shared" si="35"/>
        <v>0</v>
      </c>
      <c r="AD35" s="163">
        <f t="shared" si="25"/>
        <v>1</v>
      </c>
      <c r="AE35" s="163">
        <f t="shared" si="36"/>
        <v>0</v>
      </c>
      <c r="AF35" s="163">
        <f t="shared" si="37"/>
        <v>0</v>
      </c>
      <c r="AG35" s="163">
        <f t="shared" si="38"/>
        <v>0</v>
      </c>
      <c r="AH35" s="163">
        <f t="shared" si="39"/>
        <v>0</v>
      </c>
      <c r="AI35" s="163">
        <f t="shared" si="40"/>
        <v>0</v>
      </c>
      <c r="AP35" s="163">
        <f t="shared" si="41"/>
        <v>0</v>
      </c>
      <c r="AQ35" s="163">
        <f t="shared" si="42"/>
        <v>0</v>
      </c>
      <c r="AR35" s="163">
        <f t="shared" si="43"/>
        <v>0</v>
      </c>
      <c r="AS35" s="163">
        <f t="shared" si="44"/>
        <v>0</v>
      </c>
    </row>
    <row r="36" spans="2:45" ht="15" customHeight="1" x14ac:dyDescent="0.2">
      <c r="B36" s="244">
        <v>7</v>
      </c>
      <c r="C36" s="254" t="s">
        <v>4</v>
      </c>
      <c r="D36" s="255"/>
      <c r="E36" s="254"/>
      <c r="F36" s="254"/>
      <c r="G36" s="254"/>
      <c r="H36" s="256"/>
      <c r="I36" s="244"/>
      <c r="J36" s="245"/>
      <c r="K36" s="245"/>
      <c r="L36" s="248"/>
      <c r="M36" s="249"/>
      <c r="N36" s="250"/>
      <c r="O36" s="259">
        <f t="shared" si="26"/>
        <v>0</v>
      </c>
      <c r="P36" s="252">
        <f t="shared" si="45"/>
        <v>0</v>
      </c>
      <c r="Q36" s="40"/>
      <c r="S36" s="163">
        <f t="shared" si="27"/>
        <v>0</v>
      </c>
      <c r="T36" s="163">
        <f t="shared" si="28"/>
        <v>0</v>
      </c>
      <c r="U36" s="163">
        <f t="shared" si="29"/>
        <v>0</v>
      </c>
      <c r="V36" s="163">
        <f t="shared" si="30"/>
        <v>0</v>
      </c>
      <c r="W36" s="163">
        <f t="shared" si="31"/>
        <v>0</v>
      </c>
      <c r="Y36" s="163">
        <f t="shared" si="32"/>
        <v>0</v>
      </c>
      <c r="Z36" s="163">
        <f t="shared" si="33"/>
        <v>0</v>
      </c>
      <c r="AA36" s="163">
        <f t="shared" si="34"/>
        <v>0</v>
      </c>
      <c r="AB36" s="163">
        <f t="shared" si="35"/>
        <v>0</v>
      </c>
      <c r="AD36" s="163">
        <f t="shared" si="25"/>
        <v>1</v>
      </c>
      <c r="AE36" s="163">
        <f t="shared" si="36"/>
        <v>0</v>
      </c>
      <c r="AF36" s="163">
        <f t="shared" si="37"/>
        <v>0</v>
      </c>
      <c r="AG36" s="163">
        <f t="shared" si="38"/>
        <v>0</v>
      </c>
      <c r="AH36" s="163">
        <f t="shared" si="39"/>
        <v>0</v>
      </c>
      <c r="AI36" s="163">
        <f t="shared" si="40"/>
        <v>0</v>
      </c>
      <c r="AP36" s="163">
        <f t="shared" si="41"/>
        <v>0</v>
      </c>
      <c r="AQ36" s="163">
        <f t="shared" si="42"/>
        <v>0</v>
      </c>
      <c r="AR36" s="163">
        <f t="shared" si="43"/>
        <v>0</v>
      </c>
      <c r="AS36" s="163">
        <f t="shared" si="44"/>
        <v>0</v>
      </c>
    </row>
    <row r="37" spans="2:45" ht="15" customHeight="1" x14ac:dyDescent="0.2">
      <c r="B37" s="253">
        <v>8</v>
      </c>
      <c r="C37" s="254" t="s">
        <v>30</v>
      </c>
      <c r="D37" s="255"/>
      <c r="E37" s="254"/>
      <c r="F37" s="245"/>
      <c r="G37" s="254"/>
      <c r="H37" s="256"/>
      <c r="I37" s="244"/>
      <c r="J37" s="245"/>
      <c r="K37" s="245"/>
      <c r="L37" s="248"/>
      <c r="M37" s="249"/>
      <c r="N37" s="250"/>
      <c r="O37" s="259">
        <f t="shared" si="26"/>
        <v>0</v>
      </c>
      <c r="P37" s="252">
        <f t="shared" si="45"/>
        <v>0</v>
      </c>
      <c r="Q37" s="293"/>
      <c r="S37" s="163">
        <f t="shared" si="27"/>
        <v>0</v>
      </c>
      <c r="T37" s="163">
        <f t="shared" si="28"/>
        <v>0</v>
      </c>
      <c r="U37" s="163">
        <f t="shared" si="29"/>
        <v>0</v>
      </c>
      <c r="V37" s="163">
        <f t="shared" si="30"/>
        <v>0</v>
      </c>
      <c r="W37" s="163">
        <f t="shared" si="31"/>
        <v>0</v>
      </c>
      <c r="Y37" s="163">
        <f t="shared" si="32"/>
        <v>0</v>
      </c>
      <c r="Z37" s="163">
        <f t="shared" si="33"/>
        <v>0</v>
      </c>
      <c r="AA37" s="163">
        <f t="shared" si="34"/>
        <v>0</v>
      </c>
      <c r="AB37" s="163">
        <f t="shared" si="35"/>
        <v>0</v>
      </c>
      <c r="AD37" s="163">
        <f t="shared" si="25"/>
        <v>1</v>
      </c>
      <c r="AE37" s="163">
        <f t="shared" si="36"/>
        <v>0</v>
      </c>
      <c r="AF37" s="163">
        <f t="shared" si="37"/>
        <v>0</v>
      </c>
      <c r="AG37" s="163">
        <f t="shared" si="38"/>
        <v>0</v>
      </c>
      <c r="AH37" s="163">
        <f t="shared" si="39"/>
        <v>0</v>
      </c>
      <c r="AI37" s="163">
        <f t="shared" si="40"/>
        <v>0</v>
      </c>
      <c r="AP37" s="163">
        <f t="shared" si="41"/>
        <v>0</v>
      </c>
      <c r="AQ37" s="163">
        <f t="shared" si="42"/>
        <v>0</v>
      </c>
      <c r="AR37" s="163">
        <f t="shared" si="43"/>
        <v>0</v>
      </c>
      <c r="AS37" s="163">
        <f t="shared" si="44"/>
        <v>0</v>
      </c>
    </row>
    <row r="38" spans="2:45" ht="15" customHeight="1" x14ac:dyDescent="0.2">
      <c r="B38" s="283">
        <v>9</v>
      </c>
      <c r="C38" s="284"/>
      <c r="D38" s="285"/>
      <c r="E38" s="284"/>
      <c r="F38" s="286"/>
      <c r="G38" s="284"/>
      <c r="H38" s="287"/>
      <c r="I38" s="278"/>
      <c r="J38" s="286"/>
      <c r="K38" s="286"/>
      <c r="L38" s="288"/>
      <c r="M38" s="289" t="str">
        <f t="shared" ref="M38:M41" si="47">IF(I38&lt;&gt;"",I38*12,"")</f>
        <v/>
      </c>
      <c r="N38" s="290" t="str">
        <f t="shared" ref="N38:N41" si="48">IF(AE38&lt;&gt;0,AE38*12,"")</f>
        <v/>
      </c>
      <c r="O38" s="281">
        <f t="shared" si="26"/>
        <v>0</v>
      </c>
      <c r="P38" s="291">
        <f t="shared" si="45"/>
        <v>0</v>
      </c>
      <c r="Q38" s="40"/>
      <c r="S38" s="163">
        <f t="shared" si="27"/>
        <v>0</v>
      </c>
      <c r="T38" s="163">
        <f t="shared" si="28"/>
        <v>0</v>
      </c>
      <c r="U38" s="163">
        <f t="shared" si="29"/>
        <v>0</v>
      </c>
      <c r="V38" s="163">
        <f t="shared" si="30"/>
        <v>0</v>
      </c>
      <c r="W38" s="163">
        <f t="shared" si="31"/>
        <v>0</v>
      </c>
      <c r="Y38" s="163" t="str">
        <f t="shared" si="32"/>
        <v/>
      </c>
      <c r="Z38" s="163" t="str">
        <f t="shared" si="33"/>
        <v/>
      </c>
      <c r="AA38" s="163">
        <f t="shared" si="34"/>
        <v>0</v>
      </c>
      <c r="AB38" s="163">
        <f t="shared" si="35"/>
        <v>0</v>
      </c>
      <c r="AD38" s="163">
        <f t="shared" si="25"/>
        <v>1</v>
      </c>
      <c r="AE38" s="163">
        <f t="shared" si="36"/>
        <v>0</v>
      </c>
      <c r="AF38" s="163">
        <f t="shared" si="37"/>
        <v>0</v>
      </c>
      <c r="AG38" s="163">
        <f t="shared" si="38"/>
        <v>0</v>
      </c>
      <c r="AH38" s="163">
        <f t="shared" si="39"/>
        <v>0</v>
      </c>
      <c r="AI38" s="163">
        <f t="shared" si="40"/>
        <v>0</v>
      </c>
      <c r="AP38" s="163">
        <f t="shared" si="41"/>
        <v>0</v>
      </c>
      <c r="AQ38" s="163">
        <f t="shared" si="42"/>
        <v>0</v>
      </c>
      <c r="AR38" s="163">
        <f t="shared" si="43"/>
        <v>0</v>
      </c>
      <c r="AS38" s="163">
        <f t="shared" si="44"/>
        <v>0</v>
      </c>
    </row>
    <row r="39" spans="2:45" ht="15" customHeight="1" x14ac:dyDescent="0.2">
      <c r="B39" s="32">
        <v>10</v>
      </c>
      <c r="C39" s="35"/>
      <c r="D39" s="36"/>
      <c r="E39" s="35"/>
      <c r="F39" s="35"/>
      <c r="G39" s="35"/>
      <c r="H39" s="58"/>
      <c r="I39" s="32"/>
      <c r="J39" s="33"/>
      <c r="K39" s="33"/>
      <c r="L39" s="66"/>
      <c r="M39" s="61" t="str">
        <f t="shared" si="47"/>
        <v/>
      </c>
      <c r="N39" s="14" t="str">
        <f t="shared" si="48"/>
        <v/>
      </c>
      <c r="O39" s="16">
        <f t="shared" si="26"/>
        <v>0</v>
      </c>
      <c r="P39" s="15">
        <f t="shared" si="45"/>
        <v>0</v>
      </c>
      <c r="Q39" s="40"/>
      <c r="S39" s="163">
        <f t="shared" si="27"/>
        <v>0</v>
      </c>
      <c r="T39" s="163">
        <f t="shared" si="28"/>
        <v>0</v>
      </c>
      <c r="U39" s="163">
        <f t="shared" si="29"/>
        <v>0</v>
      </c>
      <c r="V39" s="163">
        <f t="shared" si="30"/>
        <v>0</v>
      </c>
      <c r="W39" s="163">
        <f t="shared" si="31"/>
        <v>0</v>
      </c>
      <c r="Y39" s="163" t="str">
        <f t="shared" si="32"/>
        <v/>
      </c>
      <c r="Z39" s="163" t="str">
        <f t="shared" si="33"/>
        <v/>
      </c>
      <c r="AA39" s="163">
        <f t="shared" si="34"/>
        <v>0</v>
      </c>
      <c r="AB39" s="163">
        <f t="shared" si="35"/>
        <v>0</v>
      </c>
      <c r="AD39" s="163">
        <f t="shared" si="25"/>
        <v>1</v>
      </c>
      <c r="AE39" s="163">
        <f t="shared" si="36"/>
        <v>0</v>
      </c>
      <c r="AF39" s="163">
        <f t="shared" si="37"/>
        <v>0</v>
      </c>
      <c r="AG39" s="163">
        <f t="shared" si="38"/>
        <v>0</v>
      </c>
      <c r="AH39" s="163">
        <f t="shared" si="39"/>
        <v>0</v>
      </c>
      <c r="AI39" s="163">
        <f t="shared" si="40"/>
        <v>0</v>
      </c>
      <c r="AP39" s="163">
        <f t="shared" si="41"/>
        <v>0</v>
      </c>
      <c r="AQ39" s="163">
        <f t="shared" si="42"/>
        <v>0</v>
      </c>
      <c r="AR39" s="163">
        <f t="shared" si="43"/>
        <v>0</v>
      </c>
      <c r="AS39" s="163">
        <f t="shared" si="44"/>
        <v>0</v>
      </c>
    </row>
    <row r="40" spans="2:45" ht="15" customHeight="1" x14ac:dyDescent="0.2">
      <c r="B40" s="34">
        <v>11</v>
      </c>
      <c r="C40" s="35"/>
      <c r="D40" s="36"/>
      <c r="E40" s="35"/>
      <c r="F40" s="35"/>
      <c r="G40" s="35"/>
      <c r="H40" s="58"/>
      <c r="I40" s="32"/>
      <c r="J40" s="33"/>
      <c r="K40" s="33"/>
      <c r="L40" s="66"/>
      <c r="M40" s="61" t="str">
        <f t="shared" si="47"/>
        <v/>
      </c>
      <c r="N40" s="14" t="str">
        <f t="shared" si="48"/>
        <v/>
      </c>
      <c r="O40" s="16">
        <f t="shared" si="26"/>
        <v>0</v>
      </c>
      <c r="P40" s="15">
        <f t="shared" si="45"/>
        <v>0</v>
      </c>
      <c r="Q40" s="40"/>
      <c r="S40" s="163">
        <f t="shared" si="27"/>
        <v>0</v>
      </c>
      <c r="T40" s="163">
        <f t="shared" si="28"/>
        <v>0</v>
      </c>
      <c r="U40" s="163">
        <f t="shared" si="29"/>
        <v>0</v>
      </c>
      <c r="V40" s="163">
        <f t="shared" si="30"/>
        <v>0</v>
      </c>
      <c r="W40" s="163">
        <f t="shared" si="31"/>
        <v>0</v>
      </c>
      <c r="Y40" s="163" t="str">
        <f t="shared" si="32"/>
        <v/>
      </c>
      <c r="Z40" s="163" t="str">
        <f t="shared" si="33"/>
        <v/>
      </c>
      <c r="AA40" s="163">
        <f t="shared" si="34"/>
        <v>0</v>
      </c>
      <c r="AB40" s="163">
        <f t="shared" si="35"/>
        <v>0</v>
      </c>
      <c r="AD40" s="163">
        <f t="shared" si="25"/>
        <v>1</v>
      </c>
      <c r="AE40" s="163">
        <f t="shared" si="36"/>
        <v>0</v>
      </c>
      <c r="AF40" s="163">
        <f t="shared" si="37"/>
        <v>0</v>
      </c>
      <c r="AG40" s="163">
        <f t="shared" si="38"/>
        <v>0</v>
      </c>
      <c r="AH40" s="163">
        <f t="shared" si="39"/>
        <v>0</v>
      </c>
      <c r="AI40" s="163">
        <f t="shared" si="40"/>
        <v>0</v>
      </c>
      <c r="AP40" s="163">
        <f t="shared" si="41"/>
        <v>0</v>
      </c>
      <c r="AQ40" s="163">
        <f t="shared" si="42"/>
        <v>0</v>
      </c>
      <c r="AR40" s="163">
        <f t="shared" si="43"/>
        <v>0</v>
      </c>
      <c r="AS40" s="163">
        <f t="shared" si="44"/>
        <v>0</v>
      </c>
    </row>
    <row r="41" spans="2:45" ht="15" customHeight="1" x14ac:dyDescent="0.2">
      <c r="B41" s="34">
        <v>12</v>
      </c>
      <c r="C41" s="35"/>
      <c r="D41" s="36"/>
      <c r="E41" s="35"/>
      <c r="F41" s="35"/>
      <c r="G41" s="35"/>
      <c r="H41" s="58"/>
      <c r="I41" s="32"/>
      <c r="J41" s="33"/>
      <c r="K41" s="33"/>
      <c r="L41" s="66"/>
      <c r="M41" s="61" t="str">
        <f t="shared" si="47"/>
        <v/>
      </c>
      <c r="N41" s="14" t="str">
        <f t="shared" si="48"/>
        <v/>
      </c>
      <c r="O41" s="16">
        <f t="shared" si="26"/>
        <v>0</v>
      </c>
      <c r="P41" s="15">
        <f t="shared" si="45"/>
        <v>0</v>
      </c>
      <c r="Q41" s="40"/>
      <c r="S41" s="163">
        <f t="shared" si="27"/>
        <v>0</v>
      </c>
      <c r="T41" s="163">
        <f t="shared" si="28"/>
        <v>0</v>
      </c>
      <c r="U41" s="163">
        <f t="shared" si="29"/>
        <v>0</v>
      </c>
      <c r="V41" s="163">
        <f t="shared" si="30"/>
        <v>0</v>
      </c>
      <c r="W41" s="163">
        <f t="shared" si="31"/>
        <v>0</v>
      </c>
      <c r="Y41" s="163" t="str">
        <f t="shared" si="32"/>
        <v/>
      </c>
      <c r="Z41" s="163" t="str">
        <f t="shared" si="33"/>
        <v/>
      </c>
      <c r="AA41" s="163">
        <f t="shared" si="34"/>
        <v>0</v>
      </c>
      <c r="AB41" s="163">
        <f t="shared" si="35"/>
        <v>0</v>
      </c>
      <c r="AD41" s="163">
        <f t="shared" si="25"/>
        <v>1</v>
      </c>
      <c r="AE41" s="163">
        <f t="shared" si="36"/>
        <v>0</v>
      </c>
      <c r="AF41" s="163">
        <f t="shared" si="37"/>
        <v>0</v>
      </c>
      <c r="AG41" s="163">
        <f t="shared" si="38"/>
        <v>0</v>
      </c>
      <c r="AH41" s="163">
        <f t="shared" si="39"/>
        <v>0</v>
      </c>
      <c r="AI41" s="163">
        <f t="shared" si="40"/>
        <v>0</v>
      </c>
      <c r="AP41" s="163">
        <f t="shared" si="41"/>
        <v>0</v>
      </c>
      <c r="AQ41" s="163">
        <f t="shared" si="42"/>
        <v>0</v>
      </c>
      <c r="AR41" s="163">
        <f t="shared" si="43"/>
        <v>0</v>
      </c>
      <c r="AS41" s="163">
        <f t="shared" si="44"/>
        <v>0</v>
      </c>
    </row>
    <row r="42" spans="2:45" ht="15" customHeight="1" thickBot="1" x14ac:dyDescent="0.25">
      <c r="B42" s="244">
        <v>13</v>
      </c>
      <c r="C42" s="266" t="s">
        <v>5</v>
      </c>
      <c r="D42" s="267"/>
      <c r="E42" s="266"/>
      <c r="F42" s="266"/>
      <c r="G42" s="266"/>
      <c r="H42" s="268"/>
      <c r="I42" s="269"/>
      <c r="J42" s="270"/>
      <c r="K42" s="270"/>
      <c r="L42" s="271"/>
      <c r="M42" s="272"/>
      <c r="N42" s="273"/>
      <c r="O42" s="274">
        <f t="shared" si="26"/>
        <v>0</v>
      </c>
      <c r="P42" s="252">
        <f t="shared" si="45"/>
        <v>0</v>
      </c>
      <c r="Q42" s="40"/>
      <c r="S42" s="163">
        <f t="shared" si="27"/>
        <v>0</v>
      </c>
      <c r="T42" s="163">
        <f t="shared" si="28"/>
        <v>0</v>
      </c>
      <c r="U42" s="163">
        <f t="shared" si="29"/>
        <v>0</v>
      </c>
      <c r="V42" s="163">
        <f t="shared" si="30"/>
        <v>0</v>
      </c>
      <c r="W42" s="163">
        <f t="shared" si="31"/>
        <v>0</v>
      </c>
      <c r="Y42" s="163">
        <f t="shared" si="32"/>
        <v>0</v>
      </c>
      <c r="Z42" s="163">
        <f t="shared" si="33"/>
        <v>0</v>
      </c>
      <c r="AA42" s="163">
        <f t="shared" si="34"/>
        <v>0</v>
      </c>
      <c r="AB42" s="163">
        <f t="shared" si="35"/>
        <v>0</v>
      </c>
      <c r="AD42" s="163">
        <f t="shared" si="25"/>
        <v>1</v>
      </c>
      <c r="AE42" s="163">
        <f t="shared" si="36"/>
        <v>0</v>
      </c>
      <c r="AF42" s="163">
        <f t="shared" si="37"/>
        <v>0</v>
      </c>
      <c r="AG42" s="163">
        <f t="shared" si="38"/>
        <v>0</v>
      </c>
      <c r="AH42" s="163">
        <f t="shared" si="39"/>
        <v>0</v>
      </c>
      <c r="AI42" s="163">
        <f t="shared" si="40"/>
        <v>0</v>
      </c>
      <c r="AP42" s="163">
        <f t="shared" si="41"/>
        <v>0</v>
      </c>
      <c r="AQ42" s="163">
        <f t="shared" si="42"/>
        <v>0</v>
      </c>
      <c r="AR42" s="163">
        <f t="shared" si="43"/>
        <v>0</v>
      </c>
      <c r="AS42" s="163">
        <f t="shared" si="44"/>
        <v>0</v>
      </c>
    </row>
    <row r="43" spans="2:45" ht="13.5" customHeight="1" thickBot="1" x14ac:dyDescent="0.25">
      <c r="B43" s="372" t="s">
        <v>91</v>
      </c>
      <c r="C43" s="373"/>
      <c r="D43" s="373"/>
      <c r="E43" s="373"/>
      <c r="F43" s="374"/>
      <c r="G43" s="378">
        <f>SUM(S30:S42)</f>
        <v>0</v>
      </c>
      <c r="H43" s="108"/>
      <c r="I43" s="22">
        <f>SUM(T30:T42)</f>
        <v>0</v>
      </c>
      <c r="J43" s="22">
        <f>SUM(U30:U42)</f>
        <v>0</v>
      </c>
      <c r="K43" s="22">
        <f>SUM(V30:V42)</f>
        <v>0</v>
      </c>
      <c r="L43" s="23">
        <f>SUM(W30:W42)</f>
        <v>0</v>
      </c>
      <c r="M43" s="24">
        <f>Y43</f>
        <v>0</v>
      </c>
      <c r="N43" s="24">
        <f>Z43</f>
        <v>0</v>
      </c>
      <c r="O43" s="24">
        <f>AA43</f>
        <v>0</v>
      </c>
      <c r="P43" s="24">
        <f>AB43</f>
        <v>0</v>
      </c>
      <c r="Q43" s="389"/>
      <c r="S43" s="171">
        <f>SUM(S30:S42)</f>
        <v>0</v>
      </c>
      <c r="T43" s="171">
        <f>SUM(T30:T42)</f>
        <v>0</v>
      </c>
      <c r="U43" s="171">
        <f>SUM(U30:U42)</f>
        <v>0</v>
      </c>
      <c r="V43" s="171">
        <f>SUM(V30:V42)</f>
        <v>0</v>
      </c>
      <c r="W43" s="171">
        <f>SUM(W30:W42)</f>
        <v>0</v>
      </c>
      <c r="X43" s="171"/>
      <c r="Y43" s="171">
        <f>SUM(Y30:Y42)</f>
        <v>0</v>
      </c>
      <c r="Z43" s="171">
        <f>SUM(Z30:Z42)</f>
        <v>0</v>
      </c>
      <c r="AA43" s="171">
        <f>SUM(AA30:AA42)</f>
        <v>0</v>
      </c>
      <c r="AB43" s="171">
        <f>SUM(AB30:AB42)</f>
        <v>0</v>
      </c>
      <c r="AC43" s="171"/>
      <c r="AD43" s="171">
        <f t="shared" ref="AD43:AI43" si="49">SUM(AD30:AD42)</f>
        <v>13</v>
      </c>
      <c r="AE43" s="171">
        <f t="shared" si="49"/>
        <v>0</v>
      </c>
      <c r="AF43" s="171">
        <f t="shared" si="49"/>
        <v>0</v>
      </c>
      <c r="AG43" s="171">
        <f t="shared" si="49"/>
        <v>0</v>
      </c>
      <c r="AH43" s="171">
        <f t="shared" si="49"/>
        <v>0</v>
      </c>
      <c r="AI43" s="171">
        <f t="shared" si="49"/>
        <v>0</v>
      </c>
      <c r="AJ43" s="171"/>
      <c r="AK43" s="171"/>
      <c r="AL43" s="171"/>
      <c r="AM43" s="171"/>
      <c r="AN43" s="171"/>
      <c r="AO43" s="171"/>
      <c r="AP43" s="171">
        <f>SUM(AP30:AP42)</f>
        <v>0</v>
      </c>
      <c r="AQ43" s="171">
        <f>SUM(AQ30:AQ42)</f>
        <v>0</v>
      </c>
      <c r="AR43" s="171">
        <f>SUM(AR30:AR42)</f>
        <v>0</v>
      </c>
      <c r="AS43" s="171">
        <f>SUM(AS30:AS42)</f>
        <v>0</v>
      </c>
    </row>
    <row r="44" spans="2:45" ht="13.5" customHeight="1" thickBot="1" x14ac:dyDescent="0.25">
      <c r="B44" s="375"/>
      <c r="C44" s="376"/>
      <c r="D44" s="376"/>
      <c r="E44" s="376"/>
      <c r="F44" s="377"/>
      <c r="G44" s="379"/>
      <c r="H44" s="107"/>
      <c r="I44" s="397">
        <f>SUM(I43:L43)</f>
        <v>0</v>
      </c>
      <c r="J44" s="398"/>
      <c r="K44" s="398"/>
      <c r="L44" s="399"/>
      <c r="M44" s="26"/>
      <c r="N44" s="26"/>
      <c r="O44" s="397">
        <f>SUM(O43:P43)</f>
        <v>0</v>
      </c>
      <c r="P44" s="398"/>
      <c r="Q44" s="390"/>
      <c r="U44" s="171">
        <f>I44</f>
        <v>0</v>
      </c>
    </row>
    <row r="45" spans="2:45" ht="13.5" customHeight="1" thickBot="1" x14ac:dyDescent="0.25">
      <c r="B45" s="372" t="s">
        <v>92</v>
      </c>
      <c r="C45" s="373"/>
      <c r="D45" s="373"/>
      <c r="E45" s="373"/>
      <c r="F45" s="374"/>
      <c r="G45" s="378">
        <f>G27+G43</f>
        <v>0</v>
      </c>
      <c r="H45" s="108"/>
      <c r="I45" s="22">
        <f t="shared" ref="I45:P45" si="50">I27+I43</f>
        <v>0</v>
      </c>
      <c r="J45" s="22">
        <f t="shared" si="50"/>
        <v>0</v>
      </c>
      <c r="K45" s="22">
        <f t="shared" si="50"/>
        <v>0</v>
      </c>
      <c r="L45" s="23">
        <f t="shared" si="50"/>
        <v>0</v>
      </c>
      <c r="M45" s="24">
        <f t="shared" si="50"/>
        <v>0</v>
      </c>
      <c r="N45" s="27">
        <f t="shared" si="50"/>
        <v>0</v>
      </c>
      <c r="O45" s="22">
        <f t="shared" si="50"/>
        <v>0</v>
      </c>
      <c r="P45" s="28">
        <f t="shared" si="50"/>
        <v>0</v>
      </c>
      <c r="Q45" s="390"/>
      <c r="Y45" s="163">
        <f t="shared" ref="Y45:AS45" si="51">Y43+Y27</f>
        <v>0</v>
      </c>
      <c r="Z45" s="163">
        <f t="shared" si="51"/>
        <v>0</v>
      </c>
      <c r="AA45" s="163">
        <f t="shared" si="51"/>
        <v>0</v>
      </c>
      <c r="AB45" s="163">
        <f t="shared" si="51"/>
        <v>0</v>
      </c>
      <c r="AC45" s="163">
        <f t="shared" si="51"/>
        <v>0</v>
      </c>
      <c r="AD45" s="163">
        <f t="shared" si="51"/>
        <v>26</v>
      </c>
      <c r="AE45" s="163">
        <f t="shared" si="51"/>
        <v>0</v>
      </c>
      <c r="AF45" s="163">
        <f t="shared" si="51"/>
        <v>0</v>
      </c>
      <c r="AG45" s="163">
        <f t="shared" si="51"/>
        <v>0</v>
      </c>
      <c r="AH45" s="163">
        <f t="shared" si="51"/>
        <v>0</v>
      </c>
      <c r="AI45" s="163">
        <f t="shared" si="51"/>
        <v>0</v>
      </c>
      <c r="AJ45" s="163">
        <f t="shared" si="51"/>
        <v>0</v>
      </c>
      <c r="AK45" s="163">
        <f t="shared" si="51"/>
        <v>0</v>
      </c>
      <c r="AL45" s="163">
        <f t="shared" si="51"/>
        <v>0</v>
      </c>
      <c r="AM45" s="163">
        <f t="shared" si="51"/>
        <v>0</v>
      </c>
      <c r="AN45" s="163">
        <f t="shared" si="51"/>
        <v>0</v>
      </c>
      <c r="AO45" s="163">
        <f t="shared" si="51"/>
        <v>0</v>
      </c>
      <c r="AP45" s="163">
        <f t="shared" si="51"/>
        <v>0</v>
      </c>
      <c r="AQ45" s="163">
        <f t="shared" si="51"/>
        <v>0</v>
      </c>
      <c r="AR45" s="163">
        <f t="shared" si="51"/>
        <v>0</v>
      </c>
      <c r="AS45" s="163">
        <f t="shared" si="51"/>
        <v>0</v>
      </c>
    </row>
    <row r="46" spans="2:45" ht="13.5" customHeight="1" thickBot="1" x14ac:dyDescent="0.25">
      <c r="B46" s="375"/>
      <c r="C46" s="376"/>
      <c r="D46" s="376"/>
      <c r="E46" s="376"/>
      <c r="F46" s="377"/>
      <c r="G46" s="379"/>
      <c r="H46" s="109"/>
      <c r="I46" s="400">
        <f>I28+I44</f>
        <v>0</v>
      </c>
      <c r="J46" s="401"/>
      <c r="K46" s="401"/>
      <c r="L46" s="402"/>
      <c r="M46" s="29"/>
      <c r="N46" s="29"/>
      <c r="O46" s="400">
        <f>O28+O44</f>
        <v>0</v>
      </c>
      <c r="P46" s="401"/>
      <c r="Q46" s="391"/>
    </row>
    <row r="47" spans="2:45" ht="9.75" customHeight="1" x14ac:dyDescent="0.2"/>
    <row r="48" spans="2:45" ht="12" customHeight="1" thickBot="1" x14ac:dyDescent="0.25">
      <c r="H48" s="43" t="s">
        <v>9</v>
      </c>
      <c r="I48" s="42" t="s">
        <v>39</v>
      </c>
      <c r="J48" s="42"/>
      <c r="K48" s="42"/>
      <c r="L48" s="42"/>
      <c r="M48" s="42"/>
      <c r="N48" s="42"/>
    </row>
    <row r="49" spans="2:14" ht="12" customHeight="1" x14ac:dyDescent="0.2">
      <c r="B49" s="380" t="s">
        <v>0</v>
      </c>
      <c r="C49" s="382" t="s">
        <v>31</v>
      </c>
      <c r="D49" s="382" t="s">
        <v>32</v>
      </c>
      <c r="E49" s="382" t="s">
        <v>3</v>
      </c>
      <c r="H49" s="43" t="s">
        <v>4</v>
      </c>
      <c r="I49" s="42" t="s">
        <v>40</v>
      </c>
      <c r="J49" s="42"/>
      <c r="K49" s="42"/>
      <c r="L49" s="42"/>
      <c r="M49" s="42"/>
      <c r="N49" s="42"/>
    </row>
    <row r="50" spans="2:14" ht="12" customHeight="1" thickBot="1" x14ac:dyDescent="0.25">
      <c r="B50" s="381"/>
      <c r="C50" s="383"/>
      <c r="D50" s="383"/>
      <c r="E50" s="383"/>
      <c r="H50" s="43" t="s">
        <v>5</v>
      </c>
      <c r="I50" s="42" t="s">
        <v>41</v>
      </c>
      <c r="J50" s="42"/>
      <c r="K50" s="42"/>
      <c r="L50" s="42"/>
      <c r="M50" s="42"/>
      <c r="N50" s="42"/>
    </row>
    <row r="51" spans="2:14" ht="12" customHeight="1" x14ac:dyDescent="0.2">
      <c r="B51" s="30">
        <v>1</v>
      </c>
      <c r="C51" s="370" t="s">
        <v>33</v>
      </c>
      <c r="D51" s="44"/>
      <c r="E51" s="45"/>
      <c r="H51" s="43" t="s">
        <v>6</v>
      </c>
      <c r="I51" s="42" t="s">
        <v>42</v>
      </c>
      <c r="J51" s="42"/>
      <c r="K51" s="42"/>
      <c r="L51" s="42"/>
      <c r="M51" s="42"/>
      <c r="N51" s="42"/>
    </row>
    <row r="52" spans="2:14" ht="12" customHeight="1" thickBot="1" x14ac:dyDescent="0.25">
      <c r="B52" s="31">
        <v>2</v>
      </c>
      <c r="C52" s="371"/>
      <c r="D52" s="46"/>
      <c r="E52" s="47"/>
      <c r="H52" s="43" t="s">
        <v>7</v>
      </c>
      <c r="I52" s="42" t="s">
        <v>43</v>
      </c>
      <c r="J52" s="42"/>
      <c r="K52" s="42"/>
      <c r="L52" s="42"/>
      <c r="M52" s="42"/>
      <c r="N52" s="42"/>
    </row>
    <row r="53" spans="2:14" ht="12" customHeight="1" x14ac:dyDescent="0.2">
      <c r="B53" s="30">
        <v>3</v>
      </c>
      <c r="C53" s="370" t="s">
        <v>34</v>
      </c>
      <c r="D53" s="44"/>
      <c r="E53" s="45"/>
      <c r="H53" s="43" t="s">
        <v>12</v>
      </c>
      <c r="I53" s="42" t="s">
        <v>44</v>
      </c>
      <c r="J53" s="42"/>
      <c r="K53" s="42"/>
      <c r="L53" s="42"/>
      <c r="M53" s="42"/>
      <c r="N53" s="42"/>
    </row>
    <row r="54" spans="2:14" ht="12" customHeight="1" thickBot="1" x14ac:dyDescent="0.25">
      <c r="B54" s="31">
        <v>4</v>
      </c>
      <c r="C54" s="371"/>
      <c r="D54" s="46"/>
      <c r="E54" s="47"/>
      <c r="H54" s="43" t="s">
        <v>13</v>
      </c>
      <c r="I54" s="42" t="s">
        <v>45</v>
      </c>
      <c r="J54" s="42"/>
      <c r="K54" s="42"/>
      <c r="L54" s="42"/>
      <c r="M54" s="42"/>
      <c r="N54" s="42"/>
    </row>
    <row r="55" spans="2:14" ht="12" customHeight="1" x14ac:dyDescent="0.2">
      <c r="B55" s="30">
        <v>5</v>
      </c>
      <c r="C55" s="370" t="s">
        <v>35</v>
      </c>
      <c r="D55" s="44"/>
      <c r="E55" s="45"/>
      <c r="H55" s="43" t="s">
        <v>10</v>
      </c>
      <c r="I55" s="42" t="s">
        <v>46</v>
      </c>
      <c r="J55" s="42"/>
      <c r="K55" s="42"/>
      <c r="L55" s="42"/>
      <c r="M55" s="42"/>
      <c r="N55" s="42"/>
    </row>
    <row r="56" spans="2:14" ht="12" customHeight="1" thickBot="1" x14ac:dyDescent="0.25">
      <c r="B56" s="31">
        <v>6</v>
      </c>
      <c r="C56" s="371"/>
      <c r="D56" s="46"/>
      <c r="E56" s="47"/>
      <c r="H56" s="43" t="s">
        <v>11</v>
      </c>
      <c r="I56" s="42" t="s">
        <v>47</v>
      </c>
      <c r="J56" s="42"/>
      <c r="K56" s="42"/>
      <c r="L56" s="42"/>
      <c r="M56" s="42"/>
      <c r="N56" s="42"/>
    </row>
    <row r="57" spans="2:14" ht="12" customHeight="1" x14ac:dyDescent="0.2">
      <c r="B57" s="30">
        <v>7</v>
      </c>
      <c r="C57" s="370" t="s">
        <v>36</v>
      </c>
      <c r="D57" s="44"/>
      <c r="E57" s="45"/>
      <c r="H57" s="43" t="s">
        <v>38</v>
      </c>
      <c r="I57" s="42" t="s">
        <v>48</v>
      </c>
      <c r="J57" s="42"/>
      <c r="K57" s="42"/>
      <c r="L57" s="42"/>
      <c r="M57" s="42"/>
      <c r="N57" s="42"/>
    </row>
    <row r="58" spans="2:14" ht="12" customHeight="1" thickBot="1" x14ac:dyDescent="0.25">
      <c r="B58" s="31">
        <v>8</v>
      </c>
      <c r="C58" s="371"/>
      <c r="D58" s="46"/>
      <c r="E58" s="47"/>
      <c r="H58" s="295"/>
      <c r="J58" s="42"/>
      <c r="K58" s="42"/>
      <c r="L58" s="42"/>
      <c r="M58" s="42"/>
      <c r="N58" s="42"/>
    </row>
    <row r="59" spans="2:14" ht="12" customHeight="1" x14ac:dyDescent="0.2">
      <c r="B59" s="30">
        <v>9</v>
      </c>
      <c r="C59" s="370" t="s">
        <v>37</v>
      </c>
      <c r="D59" s="44"/>
      <c r="E59" s="45"/>
      <c r="H59" s="43" t="s">
        <v>14</v>
      </c>
      <c r="I59" s="42" t="s">
        <v>49</v>
      </c>
      <c r="J59" s="42"/>
      <c r="K59" s="42"/>
      <c r="L59" s="42"/>
      <c r="M59" s="42"/>
      <c r="N59" s="42"/>
    </row>
    <row r="60" spans="2:14" ht="12" customHeight="1" thickBot="1" x14ac:dyDescent="0.25">
      <c r="B60" s="31">
        <v>10</v>
      </c>
      <c r="C60" s="371"/>
      <c r="D60" s="46"/>
      <c r="E60" s="47"/>
      <c r="H60" s="43" t="s">
        <v>30</v>
      </c>
      <c r="I60" s="42" t="s">
        <v>50</v>
      </c>
      <c r="J60" s="42"/>
      <c r="K60" s="42"/>
      <c r="L60" s="42"/>
      <c r="M60" s="42"/>
      <c r="N60" s="42"/>
    </row>
    <row r="61" spans="2:14" ht="12" customHeight="1" x14ac:dyDescent="0.2">
      <c r="B61" s="30">
        <v>11</v>
      </c>
      <c r="C61" s="370" t="s">
        <v>56</v>
      </c>
      <c r="D61" s="44"/>
      <c r="E61" s="45"/>
      <c r="H61" s="43" t="s">
        <v>5</v>
      </c>
      <c r="I61" s="42" t="s">
        <v>51</v>
      </c>
      <c r="J61" s="42"/>
      <c r="K61" s="42"/>
      <c r="L61" s="42"/>
      <c r="M61" s="42"/>
      <c r="N61" s="42"/>
    </row>
    <row r="62" spans="2:14" ht="12" customHeight="1" thickBot="1" x14ac:dyDescent="0.25">
      <c r="B62" s="31">
        <v>12</v>
      </c>
      <c r="C62" s="371"/>
      <c r="D62" s="46"/>
      <c r="E62" s="47"/>
      <c r="H62" s="43" t="s">
        <v>4</v>
      </c>
      <c r="I62" s="42" t="s">
        <v>52</v>
      </c>
      <c r="J62" s="42"/>
      <c r="K62" s="42"/>
      <c r="L62" s="42"/>
      <c r="M62" s="42"/>
      <c r="N62" s="42"/>
    </row>
    <row r="63" spans="2:14" ht="12" customHeight="1" x14ac:dyDescent="0.2">
      <c r="B63" s="30">
        <v>13</v>
      </c>
      <c r="C63" s="370" t="s">
        <v>57</v>
      </c>
      <c r="D63" s="44"/>
      <c r="E63" s="45"/>
      <c r="H63" s="295"/>
      <c r="I63" s="42"/>
      <c r="J63" s="42"/>
      <c r="K63" s="42"/>
      <c r="L63" s="42"/>
      <c r="M63" s="42"/>
      <c r="N63" s="42"/>
    </row>
    <row r="64" spans="2:14" ht="12" customHeight="1" thickBot="1" x14ac:dyDescent="0.25">
      <c r="B64" s="31">
        <v>14</v>
      </c>
      <c r="C64" s="371"/>
      <c r="D64" s="46"/>
      <c r="E64" s="47"/>
      <c r="H64" s="43" t="s">
        <v>23</v>
      </c>
      <c r="I64" s="42" t="s">
        <v>53</v>
      </c>
      <c r="J64" s="42"/>
      <c r="K64" s="42"/>
      <c r="L64" s="42"/>
      <c r="M64" s="42"/>
      <c r="N64" s="42"/>
    </row>
    <row r="65" spans="2:17" ht="12" customHeight="1" x14ac:dyDescent="0.2">
      <c r="B65" s="30">
        <v>15</v>
      </c>
      <c r="C65" s="370" t="s">
        <v>58</v>
      </c>
      <c r="D65" s="44"/>
      <c r="E65" s="45"/>
      <c r="H65" s="43" t="s">
        <v>31</v>
      </c>
      <c r="I65" s="42" t="s">
        <v>54</v>
      </c>
      <c r="J65" s="42"/>
      <c r="K65" s="42"/>
      <c r="L65" s="42"/>
      <c r="M65" s="42"/>
      <c r="N65" s="42"/>
    </row>
    <row r="66" spans="2:17" ht="13.5" customHeight="1" thickBot="1" x14ac:dyDescent="0.25">
      <c r="B66" s="31">
        <v>16</v>
      </c>
      <c r="C66" s="371"/>
      <c r="D66" s="46"/>
      <c r="E66" s="47"/>
      <c r="H66" s="43" t="s">
        <v>25</v>
      </c>
      <c r="I66" s="42" t="s">
        <v>55</v>
      </c>
    </row>
    <row r="67" spans="2:17" ht="12.75" customHeight="1" x14ac:dyDescent="0.2">
      <c r="B67" s="30">
        <v>13</v>
      </c>
      <c r="C67" s="370" t="s">
        <v>59</v>
      </c>
      <c r="D67" s="44"/>
      <c r="E67" s="45"/>
    </row>
    <row r="68" spans="2:17" ht="11.25" customHeight="1" thickBot="1" x14ac:dyDescent="0.25">
      <c r="B68" s="31">
        <v>14</v>
      </c>
      <c r="C68" s="371"/>
      <c r="D68" s="46"/>
      <c r="E68" s="47"/>
    </row>
    <row r="69" spans="2:17" ht="12" customHeight="1" x14ac:dyDescent="0.2">
      <c r="B69" s="26"/>
      <c r="C69" s="172"/>
      <c r="D69" s="173"/>
      <c r="E69" s="174"/>
    </row>
    <row r="70" spans="2:17" ht="10.5" customHeight="1" x14ac:dyDescent="0.2">
      <c r="B70" s="304" t="str">
        <f>Pagina1!A49</f>
        <v>DECAN,</v>
      </c>
      <c r="J70" s="2"/>
      <c r="K70" s="2"/>
      <c r="L70" s="2"/>
      <c r="M70" s="2"/>
      <c r="N70" s="2"/>
      <c r="O70" s="2"/>
      <c r="P70" s="2"/>
      <c r="Q70" s="303" t="str">
        <f>Pagina1!I49</f>
        <v>DIRECTOR DEPARTAMENT,</v>
      </c>
    </row>
    <row r="71" spans="2:17" ht="11.25" customHeight="1" x14ac:dyDescent="0.2">
      <c r="B71" s="2"/>
      <c r="J71" s="2"/>
      <c r="K71" s="2"/>
      <c r="L71" s="2"/>
      <c r="M71" s="2"/>
      <c r="N71" s="2"/>
      <c r="O71" s="2"/>
      <c r="P71" s="2"/>
      <c r="Q71" s="2"/>
    </row>
    <row r="72" spans="2:17" ht="13.5" customHeight="1" x14ac:dyDescent="0.2">
      <c r="B72" s="305"/>
      <c r="C72" s="70"/>
      <c r="D72" s="71"/>
      <c r="E72" s="71"/>
      <c r="F72" s="71"/>
      <c r="G72" s="71"/>
      <c r="H72" s="71"/>
      <c r="I72" s="336"/>
      <c r="J72" s="336"/>
      <c r="K72" s="336"/>
      <c r="L72" s="336"/>
      <c r="M72" s="336"/>
      <c r="N72" s="336"/>
      <c r="O72" s="336"/>
      <c r="P72" s="336"/>
      <c r="Q72" s="336"/>
    </row>
    <row r="73" spans="2:17" ht="8.25" customHeight="1" x14ac:dyDescent="0.2">
      <c r="B73" s="57"/>
      <c r="C73" s="70"/>
      <c r="D73" s="71"/>
      <c r="E73" s="71"/>
      <c r="F73" s="71"/>
      <c r="G73" s="71"/>
      <c r="H73" s="71"/>
      <c r="I73" s="71"/>
      <c r="J73" s="71"/>
      <c r="K73" s="71"/>
      <c r="L73" s="71"/>
      <c r="M73" s="57" t="str">
        <f>Pagina1!I53</f>
        <v>.</v>
      </c>
      <c r="N73" s="57"/>
      <c r="O73" s="57"/>
      <c r="P73" s="57"/>
      <c r="Q73" s="57"/>
    </row>
    <row r="74" spans="2:17" ht="12.75" x14ac:dyDescent="0.2">
      <c r="B74" s="57"/>
      <c r="C74" s="70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57"/>
      <c r="P74" s="57"/>
      <c r="Q74" s="57"/>
    </row>
    <row r="75" spans="2:17" ht="9" customHeight="1" x14ac:dyDescent="0.2">
      <c r="B75" s="57"/>
      <c r="C75" s="70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57"/>
      <c r="O75" s="57"/>
      <c r="P75" s="57"/>
      <c r="Q75" s="57"/>
    </row>
    <row r="76" spans="2:17" x14ac:dyDescent="0.2"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</row>
    <row r="77" spans="2:17" x14ac:dyDescent="0.2"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</row>
    <row r="78" spans="2:17" x14ac:dyDescent="0.2"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</row>
    <row r="79" spans="2:17" x14ac:dyDescent="0.2"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</row>
    <row r="80" spans="2:17" x14ac:dyDescent="0.2"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2:17" x14ac:dyDescent="0.2"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</row>
    <row r="82" spans="2:17" x14ac:dyDescent="0.2"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</row>
    <row r="83" spans="2:17" x14ac:dyDescent="0.2"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</row>
    <row r="84" spans="2:17" x14ac:dyDescent="0.2"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</row>
    <row r="85" spans="2:17" x14ac:dyDescent="0.2"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</row>
    <row r="86" spans="2:17" x14ac:dyDescent="0.2"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</row>
    <row r="87" spans="2:17" x14ac:dyDescent="0.2"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</row>
    <row r="88" spans="2:17" x14ac:dyDescent="0.2"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</row>
    <row r="89" spans="2:17" x14ac:dyDescent="0.2"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</row>
    <row r="90" spans="2:17" x14ac:dyDescent="0.2"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</row>
    <row r="91" spans="2:17" x14ac:dyDescent="0.2"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</row>
    <row r="92" spans="2:17" x14ac:dyDescent="0.2"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</row>
    <row r="93" spans="2:17" x14ac:dyDescent="0.2"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2:17" x14ac:dyDescent="0.2"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</row>
    <row r="95" spans="2:17" x14ac:dyDescent="0.2"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</row>
    <row r="96" spans="2:17" x14ac:dyDescent="0.2"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</row>
    <row r="97" spans="2:17" x14ac:dyDescent="0.2"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</row>
    <row r="98" spans="2:17" x14ac:dyDescent="0.2"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</row>
    <row r="99" spans="2:17" x14ac:dyDescent="0.2"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</row>
    <row r="100" spans="2:17" x14ac:dyDescent="0.2"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2:17" x14ac:dyDescent="0.2"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</row>
    <row r="102" spans="2:17" x14ac:dyDescent="0.2"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</row>
    <row r="103" spans="2:17" x14ac:dyDescent="0.2"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</row>
    <row r="104" spans="2:17" x14ac:dyDescent="0.2"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</row>
    <row r="105" spans="2:17" x14ac:dyDescent="0.2"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</row>
    <row r="106" spans="2:17" x14ac:dyDescent="0.2"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</row>
    <row r="107" spans="2:17" x14ac:dyDescent="0.2"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</row>
    <row r="108" spans="2:17" x14ac:dyDescent="0.2"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</row>
    <row r="109" spans="2:17" x14ac:dyDescent="0.2"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</row>
    <row r="110" spans="2:17" x14ac:dyDescent="0.2"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</row>
    <row r="111" spans="2:17" x14ac:dyDescent="0.2"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</row>
    <row r="112" spans="2:17" x14ac:dyDescent="0.2"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2:17" x14ac:dyDescent="0.2"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</row>
    <row r="114" spans="2:17" x14ac:dyDescent="0.2"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</row>
    <row r="115" spans="2:17" x14ac:dyDescent="0.2"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</row>
    <row r="116" spans="2:17" x14ac:dyDescent="0.2"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2:17" x14ac:dyDescent="0.2"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</row>
    <row r="118" spans="2:17" x14ac:dyDescent="0.2"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</row>
    <row r="119" spans="2:17" x14ac:dyDescent="0.2"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</row>
    <row r="120" spans="2:17" x14ac:dyDescent="0.2"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2:17" x14ac:dyDescent="0.2"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</row>
    <row r="122" spans="2:17" x14ac:dyDescent="0.2"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</row>
    <row r="123" spans="2:17" x14ac:dyDescent="0.2"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2:17" x14ac:dyDescent="0.2"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</row>
    <row r="125" spans="2:17" x14ac:dyDescent="0.2"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</row>
    <row r="126" spans="2:17" x14ac:dyDescent="0.2"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</row>
    <row r="127" spans="2:17" x14ac:dyDescent="0.2"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</row>
    <row r="128" spans="2:17" x14ac:dyDescent="0.2"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</row>
    <row r="129" spans="2:17" x14ac:dyDescent="0.2"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</row>
    <row r="130" spans="2:17" x14ac:dyDescent="0.2"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</row>
    <row r="131" spans="2:17" x14ac:dyDescent="0.2"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</row>
    <row r="132" spans="2:17" x14ac:dyDescent="0.2"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</row>
    <row r="133" spans="2:17" x14ac:dyDescent="0.2"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</row>
    <row r="134" spans="2:17" x14ac:dyDescent="0.2"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</row>
    <row r="135" spans="2:17" x14ac:dyDescent="0.2"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</row>
    <row r="136" spans="2:17" x14ac:dyDescent="0.2"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</row>
    <row r="137" spans="2:17" x14ac:dyDescent="0.2"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</row>
    <row r="138" spans="2:17" x14ac:dyDescent="0.2"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</row>
    <row r="139" spans="2:17" x14ac:dyDescent="0.2"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</row>
    <row r="140" spans="2:17" x14ac:dyDescent="0.2"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</row>
    <row r="141" spans="2:17" x14ac:dyDescent="0.2"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</row>
    <row r="142" spans="2:17" x14ac:dyDescent="0.2"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</row>
    <row r="143" spans="2:17" x14ac:dyDescent="0.2"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</row>
    <row r="144" spans="2:17" x14ac:dyDescent="0.2"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</row>
    <row r="145" spans="2:17" x14ac:dyDescent="0.2"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</row>
    <row r="146" spans="2:17" x14ac:dyDescent="0.2"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</row>
    <row r="147" spans="2:17" x14ac:dyDescent="0.2"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</row>
    <row r="148" spans="2:17" x14ac:dyDescent="0.2"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</row>
    <row r="149" spans="2:17" x14ac:dyDescent="0.2"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</row>
    <row r="150" spans="2:17" x14ac:dyDescent="0.2"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2:17" x14ac:dyDescent="0.2"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</row>
    <row r="152" spans="2:17" x14ac:dyDescent="0.2"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</row>
    <row r="153" spans="2:17" x14ac:dyDescent="0.2"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</row>
    <row r="154" spans="2:17" x14ac:dyDescent="0.2"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</row>
    <row r="155" spans="2:17" x14ac:dyDescent="0.2"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</row>
    <row r="156" spans="2:17" x14ac:dyDescent="0.2"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</row>
    <row r="157" spans="2:17" x14ac:dyDescent="0.2"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</row>
    <row r="158" spans="2:17" x14ac:dyDescent="0.2"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</row>
    <row r="159" spans="2:17" x14ac:dyDescent="0.2"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</row>
    <row r="160" spans="2:17" x14ac:dyDescent="0.2"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</row>
    <row r="161" spans="2:17" x14ac:dyDescent="0.2"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</row>
    <row r="162" spans="2:17" x14ac:dyDescent="0.2"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</row>
    <row r="163" spans="2:17" x14ac:dyDescent="0.2"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</row>
    <row r="164" spans="2:17" x14ac:dyDescent="0.2"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</row>
    <row r="165" spans="2:17" x14ac:dyDescent="0.2"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</row>
    <row r="166" spans="2:17" x14ac:dyDescent="0.2"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</row>
    <row r="167" spans="2:17" x14ac:dyDescent="0.2"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</row>
    <row r="168" spans="2:17" x14ac:dyDescent="0.2"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</row>
    <row r="169" spans="2:17" x14ac:dyDescent="0.2"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</row>
    <row r="170" spans="2:17" x14ac:dyDescent="0.2"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</row>
    <row r="171" spans="2:17" x14ac:dyDescent="0.2"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</row>
    <row r="172" spans="2:17" x14ac:dyDescent="0.2"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</row>
    <row r="173" spans="2:17" x14ac:dyDescent="0.2"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</row>
    <row r="174" spans="2:17" x14ac:dyDescent="0.2"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</row>
    <row r="175" spans="2:17" x14ac:dyDescent="0.2"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</row>
    <row r="176" spans="2:17" x14ac:dyDescent="0.2"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</row>
    <row r="177" spans="2:17" x14ac:dyDescent="0.2"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</row>
    <row r="178" spans="2:17" x14ac:dyDescent="0.2"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</row>
    <row r="179" spans="2:17" x14ac:dyDescent="0.2"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</row>
    <row r="180" spans="2:17" x14ac:dyDescent="0.2"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</row>
    <row r="181" spans="2:17" x14ac:dyDescent="0.2"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</row>
    <row r="182" spans="2:17" x14ac:dyDescent="0.2"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</row>
    <row r="183" spans="2:17" x14ac:dyDescent="0.2"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</row>
    <row r="184" spans="2:17" x14ac:dyDescent="0.2"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</row>
    <row r="185" spans="2:17" x14ac:dyDescent="0.2"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</row>
    <row r="186" spans="2:17" x14ac:dyDescent="0.2"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</row>
    <row r="187" spans="2:17" x14ac:dyDescent="0.2"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</row>
    <row r="188" spans="2:17" x14ac:dyDescent="0.2"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</row>
    <row r="189" spans="2:17" x14ac:dyDescent="0.2"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</row>
    <row r="190" spans="2:17" x14ac:dyDescent="0.2"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</row>
    <row r="191" spans="2:17" x14ac:dyDescent="0.2"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</row>
    <row r="192" spans="2:17" x14ac:dyDescent="0.2"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</row>
    <row r="193" spans="2:17" x14ac:dyDescent="0.2"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</row>
    <row r="194" spans="2:17" x14ac:dyDescent="0.2"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</row>
    <row r="195" spans="2:17" x14ac:dyDescent="0.2"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</row>
    <row r="196" spans="2:17" x14ac:dyDescent="0.2"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</row>
    <row r="197" spans="2:17" x14ac:dyDescent="0.2"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</row>
    <row r="198" spans="2:17" x14ac:dyDescent="0.2"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</row>
    <row r="199" spans="2:17" x14ac:dyDescent="0.2"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</row>
    <row r="200" spans="2:17" x14ac:dyDescent="0.2"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</row>
    <row r="201" spans="2:17" x14ac:dyDescent="0.2"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</row>
    <row r="202" spans="2:17" x14ac:dyDescent="0.2"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</row>
    <row r="203" spans="2:17" x14ac:dyDescent="0.2"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</row>
    <row r="204" spans="2:17" x14ac:dyDescent="0.2"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</row>
    <row r="205" spans="2:17" x14ac:dyDescent="0.2"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</row>
    <row r="206" spans="2:17" x14ac:dyDescent="0.2"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</row>
    <row r="207" spans="2:17" x14ac:dyDescent="0.2"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</row>
    <row r="208" spans="2:17" x14ac:dyDescent="0.2"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</row>
    <row r="209" spans="2:17" x14ac:dyDescent="0.2"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</row>
    <row r="210" spans="2:17" x14ac:dyDescent="0.2"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</row>
    <row r="211" spans="2:17" x14ac:dyDescent="0.2"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</row>
    <row r="212" spans="2:17" x14ac:dyDescent="0.2"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</row>
    <row r="213" spans="2:17" x14ac:dyDescent="0.2"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</row>
    <row r="214" spans="2:17" x14ac:dyDescent="0.2"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</row>
    <row r="215" spans="2:17" x14ac:dyDescent="0.2"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</row>
    <row r="216" spans="2:17" x14ac:dyDescent="0.2"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</row>
    <row r="217" spans="2:17" x14ac:dyDescent="0.2"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</row>
    <row r="218" spans="2:17" x14ac:dyDescent="0.2"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</row>
    <row r="219" spans="2:17" x14ac:dyDescent="0.2"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</row>
    <row r="220" spans="2:17" x14ac:dyDescent="0.2"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</row>
    <row r="221" spans="2:17" x14ac:dyDescent="0.2"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</row>
    <row r="222" spans="2:17" x14ac:dyDescent="0.2"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</row>
    <row r="223" spans="2:17" x14ac:dyDescent="0.2"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</row>
    <row r="224" spans="2:17" x14ac:dyDescent="0.2"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</row>
    <row r="225" spans="2:17" x14ac:dyDescent="0.2"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</row>
    <row r="226" spans="2:17" x14ac:dyDescent="0.2"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</row>
    <row r="227" spans="2:17" x14ac:dyDescent="0.2"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</row>
    <row r="228" spans="2:17" x14ac:dyDescent="0.2"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</row>
    <row r="229" spans="2:17" x14ac:dyDescent="0.2"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</row>
    <row r="230" spans="2:17" x14ac:dyDescent="0.2"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</row>
    <row r="231" spans="2:17" x14ac:dyDescent="0.2"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2:17" x14ac:dyDescent="0.2"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</row>
    <row r="233" spans="2:17" x14ac:dyDescent="0.2"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</row>
    <row r="234" spans="2:17" x14ac:dyDescent="0.2"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</row>
    <row r="235" spans="2:17" x14ac:dyDescent="0.2"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</row>
    <row r="236" spans="2:17" x14ac:dyDescent="0.2"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</row>
    <row r="237" spans="2:17" x14ac:dyDescent="0.2"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</row>
    <row r="238" spans="2:17" x14ac:dyDescent="0.2"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</row>
    <row r="239" spans="2:17" x14ac:dyDescent="0.2"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</row>
    <row r="240" spans="2:17" x14ac:dyDescent="0.2"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</row>
    <row r="241" spans="2:17" x14ac:dyDescent="0.2"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</row>
    <row r="242" spans="2:17" x14ac:dyDescent="0.2"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</row>
    <row r="243" spans="2:17" x14ac:dyDescent="0.2"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</row>
    <row r="244" spans="2:17" x14ac:dyDescent="0.2"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</row>
    <row r="245" spans="2:17" x14ac:dyDescent="0.2"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</row>
    <row r="246" spans="2:17" x14ac:dyDescent="0.2"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</row>
    <row r="247" spans="2:17" x14ac:dyDescent="0.2"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</row>
    <row r="248" spans="2:17" x14ac:dyDescent="0.2"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</row>
    <row r="249" spans="2:17" x14ac:dyDescent="0.2"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</row>
    <row r="250" spans="2:17" x14ac:dyDescent="0.2"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</row>
    <row r="251" spans="2:17" x14ac:dyDescent="0.2"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</row>
    <row r="252" spans="2:17" x14ac:dyDescent="0.2"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</row>
    <row r="253" spans="2:17" x14ac:dyDescent="0.2"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</row>
    <row r="254" spans="2:17" x14ac:dyDescent="0.2"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</row>
    <row r="255" spans="2:17" x14ac:dyDescent="0.2"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</row>
    <row r="256" spans="2:17" x14ac:dyDescent="0.2"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</row>
    <row r="257" spans="2:17" x14ac:dyDescent="0.2"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</row>
    <row r="258" spans="2:17" x14ac:dyDescent="0.2"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</row>
    <row r="259" spans="2:17" x14ac:dyDescent="0.2"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</row>
    <row r="260" spans="2:17" x14ac:dyDescent="0.2"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</row>
    <row r="261" spans="2:17" x14ac:dyDescent="0.2"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</row>
    <row r="262" spans="2:17" x14ac:dyDescent="0.2"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</row>
    <row r="263" spans="2:17" x14ac:dyDescent="0.2"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</row>
    <row r="264" spans="2:17" x14ac:dyDescent="0.2"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</row>
    <row r="265" spans="2:17" x14ac:dyDescent="0.2"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</row>
    <row r="266" spans="2:17" x14ac:dyDescent="0.2"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</row>
    <row r="267" spans="2:17" x14ac:dyDescent="0.2"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</row>
    <row r="268" spans="2:17" x14ac:dyDescent="0.2"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</row>
    <row r="269" spans="2:17" x14ac:dyDescent="0.2"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</row>
    <row r="270" spans="2:17" x14ac:dyDescent="0.2"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</row>
    <row r="271" spans="2:17" x14ac:dyDescent="0.2"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</row>
    <row r="272" spans="2:17" x14ac:dyDescent="0.2"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</row>
    <row r="273" spans="2:17" x14ac:dyDescent="0.2"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</row>
    <row r="274" spans="2:17" x14ac:dyDescent="0.2"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</row>
    <row r="275" spans="2:17" x14ac:dyDescent="0.2"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</row>
    <row r="276" spans="2:17" x14ac:dyDescent="0.2"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</row>
    <row r="277" spans="2:17" x14ac:dyDescent="0.2"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</row>
    <row r="278" spans="2:17" x14ac:dyDescent="0.2"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</row>
    <row r="279" spans="2:17" x14ac:dyDescent="0.2"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</row>
    <row r="280" spans="2:17" x14ac:dyDescent="0.2"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</row>
    <row r="281" spans="2:17" x14ac:dyDescent="0.2"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</row>
    <row r="282" spans="2:17" x14ac:dyDescent="0.2"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</row>
    <row r="283" spans="2:17" x14ac:dyDescent="0.2"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</row>
    <row r="284" spans="2:17" x14ac:dyDescent="0.2"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</row>
    <row r="285" spans="2:17" x14ac:dyDescent="0.2"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</row>
    <row r="286" spans="2:17" x14ac:dyDescent="0.2"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</row>
    <row r="287" spans="2:17" x14ac:dyDescent="0.2"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</row>
    <row r="288" spans="2:17" x14ac:dyDescent="0.2"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</row>
    <row r="289" spans="2:17" x14ac:dyDescent="0.2"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</row>
    <row r="290" spans="2:17" x14ac:dyDescent="0.2"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</row>
    <row r="291" spans="2:17" x14ac:dyDescent="0.2"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</row>
    <row r="292" spans="2:17" x14ac:dyDescent="0.2"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</row>
    <row r="293" spans="2:17" x14ac:dyDescent="0.2"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</row>
    <row r="294" spans="2:17" x14ac:dyDescent="0.2"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</row>
    <row r="295" spans="2:17" x14ac:dyDescent="0.2"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</row>
    <row r="296" spans="2:17" x14ac:dyDescent="0.2"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</row>
    <row r="297" spans="2:17" x14ac:dyDescent="0.2"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</row>
    <row r="298" spans="2:17" x14ac:dyDescent="0.2"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</row>
    <row r="299" spans="2:17" x14ac:dyDescent="0.2"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</row>
    <row r="300" spans="2:17" x14ac:dyDescent="0.2"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</row>
    <row r="301" spans="2:17" x14ac:dyDescent="0.2"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</row>
    <row r="302" spans="2:17" x14ac:dyDescent="0.2"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</row>
    <row r="303" spans="2:17" x14ac:dyDescent="0.2"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</row>
    <row r="304" spans="2:17" x14ac:dyDescent="0.2"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</row>
    <row r="305" spans="2:17" x14ac:dyDescent="0.2"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</row>
  </sheetData>
  <sheetProtection selectLockedCells="1"/>
  <mergeCells count="42">
    <mergeCell ref="Q12:Q13"/>
    <mergeCell ref="Q27:Q29"/>
    <mergeCell ref="Q43:Q46"/>
    <mergeCell ref="B45:F46"/>
    <mergeCell ref="G45:G46"/>
    <mergeCell ref="O28:P28"/>
    <mergeCell ref="B29:P29"/>
    <mergeCell ref="I44:L44"/>
    <mergeCell ref="O44:P44"/>
    <mergeCell ref="I46:L46"/>
    <mergeCell ref="O46:P46"/>
    <mergeCell ref="B12:B13"/>
    <mergeCell ref="G43:G44"/>
    <mergeCell ref="B5:P5"/>
    <mergeCell ref="B9:P9"/>
    <mergeCell ref="B43:F44"/>
    <mergeCell ref="E12:E13"/>
    <mergeCell ref="C12:C13"/>
    <mergeCell ref="D12:D13"/>
    <mergeCell ref="I12:L12"/>
    <mergeCell ref="I28:L28"/>
    <mergeCell ref="B27:F28"/>
    <mergeCell ref="G27:G28"/>
    <mergeCell ref="B11:P11"/>
    <mergeCell ref="M12:P12"/>
    <mergeCell ref="F12:F13"/>
    <mergeCell ref="G12:G13"/>
    <mergeCell ref="H12:H13"/>
    <mergeCell ref="B49:B50"/>
    <mergeCell ref="C49:C50"/>
    <mergeCell ref="D49:D50"/>
    <mergeCell ref="E49:E50"/>
    <mergeCell ref="C51:C52"/>
    <mergeCell ref="C63:C64"/>
    <mergeCell ref="C65:C66"/>
    <mergeCell ref="C67:C68"/>
    <mergeCell ref="I72:Q72"/>
    <mergeCell ref="C53:C54"/>
    <mergeCell ref="C55:C56"/>
    <mergeCell ref="C57:C58"/>
    <mergeCell ref="C59:C60"/>
    <mergeCell ref="C61:C62"/>
  </mergeCells>
  <phoneticPr fontId="3" type="noConversion"/>
  <pageMargins left="0.72" right="0.47244094488188998" top="0.511811023622047" bottom="0.4" header="0.15748031496063" footer="0.196850393700787"/>
  <pageSetup paperSize="9" scale="80" orientation="portrait" r:id="rId1"/>
  <headerFooter alignWithMargins="0">
    <oddFooter>&amp;LF 83.07/Ed.04_F02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260"/>
  <sheetViews>
    <sheetView zoomScaleNormal="100" workbookViewId="0">
      <selection activeCell="N12" sqref="N12"/>
    </sheetView>
  </sheetViews>
  <sheetFormatPr defaultColWidth="9.140625" defaultRowHeight="11.25" x14ac:dyDescent="0.2"/>
  <cols>
    <col min="1" max="1" width="3.28515625" style="178" customWidth="1"/>
    <col min="2" max="2" width="3.140625" style="186" customWidth="1"/>
    <col min="3" max="3" width="3.28515625" style="186" customWidth="1"/>
    <col min="4" max="4" width="35" style="186" customWidth="1"/>
    <col min="5" max="5" width="9.42578125" style="186" customWidth="1"/>
    <col min="6" max="6" width="3.7109375" style="186" customWidth="1"/>
    <col min="7" max="7" width="4.28515625" style="186" customWidth="1"/>
    <col min="8" max="8" width="3.28515625" style="186" customWidth="1"/>
    <col min="9" max="9" width="3" style="186" customWidth="1"/>
    <col min="10" max="10" width="2.7109375" style="186" customWidth="1"/>
    <col min="11" max="11" width="2.85546875" style="186" customWidth="1"/>
    <col min="12" max="12" width="2.7109375" style="186" customWidth="1"/>
    <col min="13" max="14" width="3.7109375" style="186" customWidth="1"/>
    <col min="15" max="15" width="3.42578125" style="186" customWidth="1"/>
    <col min="16" max="16" width="9.42578125" style="186" customWidth="1"/>
    <col min="17" max="17" width="3.42578125" style="180" customWidth="1"/>
    <col min="18" max="18" width="4.42578125" style="180" customWidth="1"/>
    <col min="19" max="29" width="4.140625" style="180" customWidth="1"/>
    <col min="30" max="30" width="4.5703125" style="180" customWidth="1"/>
    <col min="31" max="44" width="3.85546875" style="180" customWidth="1"/>
    <col min="45" max="56" width="9.140625" style="180"/>
    <col min="57" max="16384" width="9.140625" style="186"/>
  </cols>
  <sheetData>
    <row r="1" spans="1:56" s="179" customFormat="1" x14ac:dyDescent="0.2">
      <c r="A1" s="178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</row>
    <row r="2" spans="1:56" s="182" customFormat="1" ht="15" x14ac:dyDescent="0.2">
      <c r="A2" s="181"/>
      <c r="B2" s="41" t="s">
        <v>96</v>
      </c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</row>
    <row r="3" spans="1:56" s="182" customFormat="1" ht="15" x14ac:dyDescent="0.2">
      <c r="A3" s="181"/>
      <c r="B3" s="183" t="s">
        <v>117</v>
      </c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</row>
    <row r="4" spans="1:56" s="182" customFormat="1" ht="12.75" x14ac:dyDescent="0.2">
      <c r="A4" s="181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</row>
    <row r="5" spans="1:56" s="182" customFormat="1" ht="15.75" x14ac:dyDescent="0.2">
      <c r="A5" s="181"/>
      <c r="B5" s="419" t="s">
        <v>18</v>
      </c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</row>
    <row r="6" spans="1:56" s="182" customFormat="1" ht="15" x14ac:dyDescent="0.2">
      <c r="A6" s="181"/>
      <c r="B6" s="185" t="str">
        <f>'AN IIII'!B4</f>
        <v>Departamentul …………………….</v>
      </c>
      <c r="D6" s="185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</row>
    <row r="7" spans="1:56" s="182" customFormat="1" ht="15" x14ac:dyDescent="0.2">
      <c r="A7" s="181"/>
      <c r="D7" s="185"/>
      <c r="G7" s="438" t="s">
        <v>126</v>
      </c>
      <c r="M7" s="182" t="s">
        <v>60</v>
      </c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</row>
    <row r="8" spans="1:56" s="182" customFormat="1" ht="15" x14ac:dyDescent="0.2">
      <c r="A8" s="181"/>
      <c r="D8" s="185"/>
      <c r="M8" s="182" t="str">
        <f>Pagina1!G7</f>
        <v>………………….</v>
      </c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</row>
    <row r="9" spans="1:56" s="182" customFormat="1" ht="15" x14ac:dyDescent="0.2">
      <c r="A9" s="181"/>
      <c r="D9" s="185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</row>
    <row r="10" spans="1:56" ht="12.75" x14ac:dyDescent="0.2">
      <c r="Q10" s="182"/>
    </row>
    <row r="11" spans="1:56" ht="12.75" x14ac:dyDescent="0.2">
      <c r="B11" s="187" t="str">
        <f>'AN IIII'!B6</f>
        <v>Domeniul:  …………………….</v>
      </c>
      <c r="C11" s="188"/>
      <c r="E11" s="189"/>
      <c r="Q11" s="182"/>
    </row>
    <row r="12" spans="1:56" ht="12.75" x14ac:dyDescent="0.2">
      <c r="B12" s="300" t="str">
        <f>'AN IIII'!B7</f>
        <v>Programul de studii:  ………………………..</v>
      </c>
      <c r="E12" s="189"/>
      <c r="Q12" s="182"/>
    </row>
    <row r="13" spans="1:56" ht="12.75" x14ac:dyDescent="0.2">
      <c r="B13" s="190"/>
      <c r="Q13" s="182"/>
    </row>
    <row r="14" spans="1:56" s="193" customFormat="1" ht="15.75" x14ac:dyDescent="0.2">
      <c r="A14" s="191"/>
      <c r="B14" s="419" t="s">
        <v>90</v>
      </c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18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</row>
    <row r="15" spans="1:56" ht="13.5" thickBot="1" x14ac:dyDescent="0.25">
      <c r="C15" s="194"/>
      <c r="E15" s="195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82"/>
    </row>
    <row r="16" spans="1:56" ht="13.5" customHeight="1" thickBot="1" x14ac:dyDescent="0.25">
      <c r="B16" s="420" t="s">
        <v>116</v>
      </c>
      <c r="C16" s="421"/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2"/>
      <c r="Q16" s="182"/>
    </row>
    <row r="17" spans="1:56" s="198" customFormat="1" ht="15" customHeight="1" x14ac:dyDescent="0.2">
      <c r="A17" s="196"/>
      <c r="B17" s="423" t="s">
        <v>0</v>
      </c>
      <c r="C17" s="425" t="s">
        <v>28</v>
      </c>
      <c r="D17" s="425" t="s">
        <v>1</v>
      </c>
      <c r="E17" s="425" t="s">
        <v>3</v>
      </c>
      <c r="F17" s="425" t="s">
        <v>2</v>
      </c>
      <c r="G17" s="425" t="s">
        <v>8</v>
      </c>
      <c r="H17" s="427" t="s">
        <v>9</v>
      </c>
      <c r="I17" s="423" t="s">
        <v>15</v>
      </c>
      <c r="J17" s="425"/>
      <c r="K17" s="425"/>
      <c r="L17" s="429"/>
      <c r="M17" s="430" t="s">
        <v>16</v>
      </c>
      <c r="N17" s="425"/>
      <c r="O17" s="425"/>
      <c r="P17" s="429"/>
      <c r="Q17" s="182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s="198" customFormat="1" ht="13.5" customHeight="1" thickBot="1" x14ac:dyDescent="0.25">
      <c r="A18" s="196"/>
      <c r="B18" s="424"/>
      <c r="C18" s="426"/>
      <c r="D18" s="426"/>
      <c r="E18" s="426"/>
      <c r="F18" s="426"/>
      <c r="G18" s="426"/>
      <c r="H18" s="428"/>
      <c r="I18" s="199" t="s">
        <v>4</v>
      </c>
      <c r="J18" s="200" t="s">
        <v>5</v>
      </c>
      <c r="K18" s="200" t="s">
        <v>6</v>
      </c>
      <c r="L18" s="201" t="s">
        <v>7</v>
      </c>
      <c r="M18" s="202" t="s">
        <v>12</v>
      </c>
      <c r="N18" s="200" t="s">
        <v>13</v>
      </c>
      <c r="O18" s="200" t="s">
        <v>10</v>
      </c>
      <c r="P18" s="201" t="s">
        <v>11</v>
      </c>
      <c r="Q18" s="182"/>
      <c r="R18" s="197" t="s">
        <v>26</v>
      </c>
      <c r="S18" s="203" t="s">
        <v>4</v>
      </c>
      <c r="T18" s="203" t="s">
        <v>5</v>
      </c>
      <c r="U18" s="203" t="s">
        <v>6</v>
      </c>
      <c r="V18" s="203" t="s">
        <v>7</v>
      </c>
      <c r="W18" s="204"/>
      <c r="X18" s="205" t="s">
        <v>12</v>
      </c>
      <c r="Y18" s="205" t="s">
        <v>13</v>
      </c>
      <c r="Z18" s="205" t="s">
        <v>10</v>
      </c>
      <c r="AA18" s="206" t="s">
        <v>11</v>
      </c>
      <c r="AB18" s="204"/>
      <c r="AC18" s="197"/>
      <c r="AD18" s="197" t="s">
        <v>13</v>
      </c>
      <c r="AE18" s="197" t="s">
        <v>21</v>
      </c>
      <c r="AF18" s="197" t="s">
        <v>22</v>
      </c>
      <c r="AG18" s="197" t="s">
        <v>29</v>
      </c>
      <c r="AH18" s="197" t="s">
        <v>24</v>
      </c>
      <c r="AI18" s="197"/>
      <c r="AJ18" s="197"/>
      <c r="AK18" s="197"/>
      <c r="AL18" s="197"/>
      <c r="AM18" s="197"/>
      <c r="AN18" s="197"/>
      <c r="AO18" s="197" t="s">
        <v>38</v>
      </c>
      <c r="AP18" s="197" t="s">
        <v>23</v>
      </c>
      <c r="AQ18" s="197" t="s">
        <v>31</v>
      </c>
      <c r="AR18" s="197" t="s">
        <v>25</v>
      </c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5" customHeight="1" x14ac:dyDescent="0.2">
      <c r="B19" s="207">
        <v>1</v>
      </c>
      <c r="C19" s="208" t="s">
        <v>5</v>
      </c>
      <c r="D19" s="276"/>
      <c r="E19" s="208"/>
      <c r="F19" s="208"/>
      <c r="G19" s="208"/>
      <c r="H19" s="209"/>
      <c r="I19" s="207"/>
      <c r="J19" s="208"/>
      <c r="K19" s="208"/>
      <c r="L19" s="210"/>
      <c r="M19" s="211"/>
      <c r="N19" s="212"/>
      <c r="O19" s="213"/>
      <c r="P19" s="214"/>
      <c r="Q19" s="182"/>
      <c r="R19" s="180">
        <f>IF(F19="DL",0,G19)</f>
        <v>0</v>
      </c>
      <c r="S19" s="180">
        <f>IF(F19="DL",0,I19)</f>
        <v>0</v>
      </c>
      <c r="T19" s="180">
        <f>IF(F19="DL",0,J19)</f>
        <v>0</v>
      </c>
      <c r="U19" s="180">
        <f>IF(F19="DL",0,K19)</f>
        <v>0</v>
      </c>
      <c r="V19" s="180">
        <f>IF($F$19="DL",0,L19)</f>
        <v>0</v>
      </c>
      <c r="X19" s="180">
        <f t="shared" ref="X19:AA21" si="0">IF($F19="DL",0,M19)</f>
        <v>0</v>
      </c>
      <c r="Y19" s="180">
        <f t="shared" si="0"/>
        <v>0</v>
      </c>
      <c r="Z19" s="180">
        <f t="shared" si="0"/>
        <v>0</v>
      </c>
      <c r="AA19" s="180">
        <f t="shared" si="0"/>
        <v>0</v>
      </c>
      <c r="AC19" s="180">
        <f>IF(F19="DL",0,1)</f>
        <v>1</v>
      </c>
      <c r="AD19" s="180">
        <f>J19+K19+L19</f>
        <v>0</v>
      </c>
      <c r="AE19" s="180">
        <f>$AC19*IF($C19="F",$O19,0)</f>
        <v>0</v>
      </c>
      <c r="AF19" s="180">
        <f>$AC19*IF($C19="C",$O19,0)</f>
        <v>0</v>
      </c>
      <c r="AG19" s="180">
        <f>$AC19*IF($C19="D",$O19,0)</f>
        <v>0</v>
      </c>
      <c r="AH19" s="180">
        <f>$AC19*IF($C19="S",$O19,0)</f>
        <v>0</v>
      </c>
      <c r="AO19" s="180" t="e">
        <f>AC19*IF(#REF!&lt;&gt;"",O19,0)</f>
        <v>#REF!</v>
      </c>
      <c r="AP19" s="180">
        <f>IF(F19="DI",O19,0)</f>
        <v>0</v>
      </c>
      <c r="AQ19" s="180">
        <f>IF(F19="DO",O19,0)</f>
        <v>0</v>
      </c>
      <c r="AR19" s="180">
        <f>IF(F19="DL",O19,0)</f>
        <v>0</v>
      </c>
    </row>
    <row r="20" spans="1:56" ht="15" customHeight="1" x14ac:dyDescent="0.2">
      <c r="B20" s="215">
        <v>2</v>
      </c>
      <c r="C20" s="216" t="s">
        <v>5</v>
      </c>
      <c r="D20" s="277"/>
      <c r="E20" s="216"/>
      <c r="F20" s="216"/>
      <c r="G20" s="216"/>
      <c r="H20" s="217"/>
      <c r="I20" s="207"/>
      <c r="J20" s="208"/>
      <c r="K20" s="208"/>
      <c r="L20" s="210"/>
      <c r="M20" s="211"/>
      <c r="N20" s="212"/>
      <c r="O20" s="218"/>
      <c r="P20" s="219"/>
      <c r="Q20" s="182"/>
      <c r="R20" s="180">
        <f>IF(F20="DL",0,G20)</f>
        <v>0</v>
      </c>
      <c r="S20" s="180">
        <f>IF(F20="DL",0,I20)</f>
        <v>0</v>
      </c>
      <c r="T20" s="180">
        <f>IF(F20="DL",0,J20)</f>
        <v>0</v>
      </c>
      <c r="U20" s="180">
        <f>IF(F20="DL",0,K20)</f>
        <v>0</v>
      </c>
      <c r="V20" s="180">
        <f>IF(F20="DL",0,L20)</f>
        <v>0</v>
      </c>
      <c r="X20" s="180">
        <f t="shared" si="0"/>
        <v>0</v>
      </c>
      <c r="Y20" s="180">
        <f t="shared" si="0"/>
        <v>0</v>
      </c>
      <c r="Z20" s="180">
        <f t="shared" si="0"/>
        <v>0</v>
      </c>
      <c r="AA20" s="180">
        <f t="shared" si="0"/>
        <v>0</v>
      </c>
      <c r="AC20" s="180">
        <f>IF(F20="DL",0,1)</f>
        <v>1</v>
      </c>
      <c r="AD20" s="180">
        <f>J20+K20+L20</f>
        <v>0</v>
      </c>
      <c r="AE20" s="180">
        <f>$AC20*IF($C20="F",$O20,0)</f>
        <v>0</v>
      </c>
      <c r="AF20" s="180">
        <f>$AC20*IF($C20="C",$O20,0)</f>
        <v>0</v>
      </c>
      <c r="AG20" s="180">
        <f>$AC20*IF($C20="D",$O20,0)</f>
        <v>0</v>
      </c>
      <c r="AH20" s="180">
        <f>$AC20*IF($C20="S",$O20,0)</f>
        <v>0</v>
      </c>
      <c r="AO20" s="180" t="e">
        <f>AC20*IF(#REF!&lt;&gt;"",O20,0)</f>
        <v>#REF!</v>
      </c>
      <c r="AP20" s="180">
        <f>IF(F20="DI",O20,0)</f>
        <v>0</v>
      </c>
      <c r="AQ20" s="180">
        <f>IF(F20="DO",O20,0)</f>
        <v>0</v>
      </c>
      <c r="AR20" s="180">
        <f>IF(F20="DL",O20,0)</f>
        <v>0</v>
      </c>
    </row>
    <row r="21" spans="1:56" ht="15" customHeight="1" thickBot="1" x14ac:dyDescent="0.25">
      <c r="B21" s="220"/>
      <c r="C21" s="216"/>
      <c r="D21" s="221"/>
      <c r="E21" s="222"/>
      <c r="F21" s="216"/>
      <c r="G21" s="222"/>
      <c r="H21" s="223"/>
      <c r="I21" s="207"/>
      <c r="J21" s="208"/>
      <c r="K21" s="208"/>
      <c r="L21" s="210"/>
      <c r="M21" s="211"/>
      <c r="N21" s="212"/>
      <c r="O21" s="224"/>
      <c r="P21" s="225"/>
      <c r="Q21" s="182"/>
      <c r="R21" s="180">
        <f>IF(F21="DL",0,G21)</f>
        <v>0</v>
      </c>
      <c r="S21" s="180">
        <f>IF(F21="DL",0,I21)</f>
        <v>0</v>
      </c>
      <c r="T21" s="180">
        <f>IF(F21="DL",0,J21)</f>
        <v>0</v>
      </c>
      <c r="U21" s="180">
        <f>IF(F21="DL",0,K21)</f>
        <v>0</v>
      </c>
      <c r="V21" s="180">
        <f>IF(F21="DL",0,L21)</f>
        <v>0</v>
      </c>
      <c r="X21" s="180">
        <f t="shared" si="0"/>
        <v>0</v>
      </c>
      <c r="Y21" s="180">
        <f t="shared" si="0"/>
        <v>0</v>
      </c>
      <c r="Z21" s="180">
        <f t="shared" si="0"/>
        <v>0</v>
      </c>
      <c r="AA21" s="180">
        <f t="shared" si="0"/>
        <v>0</v>
      </c>
      <c r="AC21" s="180">
        <f>IF(F21="DL",0,1)</f>
        <v>1</v>
      </c>
      <c r="AD21" s="180">
        <f>J21+K21+L21</f>
        <v>0</v>
      </c>
      <c r="AE21" s="180">
        <f>$AC21*IF($C21="F",$O21,0)</f>
        <v>0</v>
      </c>
      <c r="AF21" s="180">
        <f>$AC21*IF($C21="C",$O21,0)</f>
        <v>0</v>
      </c>
      <c r="AG21" s="180">
        <f>$AC21*IF($C21="D",$O21,0)</f>
        <v>0</v>
      </c>
      <c r="AH21" s="180">
        <f>$AC21*IF($C21="S",$O21,0)</f>
        <v>0</v>
      </c>
      <c r="AO21" s="180" t="e">
        <f>AC21*IF(#REF!&lt;&gt;"",O21,0)</f>
        <v>#REF!</v>
      </c>
      <c r="AP21" s="180">
        <f>IF(F21="DI",O21,0)</f>
        <v>0</v>
      </c>
      <c r="AQ21" s="180">
        <f>IF(F21="DO",O21,0)</f>
        <v>0</v>
      </c>
      <c r="AR21" s="180">
        <f>IF(F21="DL",O21,0)</f>
        <v>0</v>
      </c>
    </row>
    <row r="22" spans="1:56" s="180" customFormat="1" ht="15" customHeight="1" thickBot="1" x14ac:dyDescent="0.25">
      <c r="A22" s="178"/>
      <c r="B22" s="407" t="s">
        <v>91</v>
      </c>
      <c r="C22" s="408"/>
      <c r="D22" s="408"/>
      <c r="E22" s="408"/>
      <c r="F22" s="409"/>
      <c r="G22" s="413"/>
      <c r="H22" s="226"/>
      <c r="I22" s="227"/>
      <c r="J22" s="227"/>
      <c r="K22" s="227"/>
      <c r="L22" s="228"/>
      <c r="M22" s="229"/>
      <c r="N22" s="230"/>
      <c r="O22" s="230"/>
      <c r="P22" s="231"/>
      <c r="Q22" s="182"/>
      <c r="R22" s="232">
        <f>SUM(R19:R21)</f>
        <v>0</v>
      </c>
      <c r="S22" s="232">
        <f>SUM(S19:S21)</f>
        <v>0</v>
      </c>
      <c r="T22" s="232">
        <f>SUM(T19:T21)</f>
        <v>0</v>
      </c>
      <c r="U22" s="232">
        <f>SUM(U19:U21)</f>
        <v>0</v>
      </c>
      <c r="V22" s="232">
        <f>SUM(V19:V21)</f>
        <v>0</v>
      </c>
      <c r="W22" s="232"/>
      <c r="X22" s="232">
        <f>SUM(X19:X21)</f>
        <v>0</v>
      </c>
      <c r="Y22" s="232">
        <f>SUM(Y19:Y21)</f>
        <v>0</v>
      </c>
      <c r="Z22" s="232">
        <f>SUM(Z19:Z21)</f>
        <v>0</v>
      </c>
      <c r="AA22" s="232">
        <f>SUM(AA19:AA21)</f>
        <v>0</v>
      </c>
      <c r="AB22" s="232"/>
      <c r="AC22" s="232">
        <f t="shared" ref="AC22:AH22" si="1">SUM(AC19:AC21)</f>
        <v>3</v>
      </c>
      <c r="AD22" s="232">
        <f t="shared" si="1"/>
        <v>0</v>
      </c>
      <c r="AE22" s="232">
        <f t="shared" si="1"/>
        <v>0</v>
      </c>
      <c r="AF22" s="232">
        <f t="shared" si="1"/>
        <v>0</v>
      </c>
      <c r="AG22" s="232">
        <f t="shared" si="1"/>
        <v>0</v>
      </c>
      <c r="AH22" s="232">
        <f t="shared" si="1"/>
        <v>0</v>
      </c>
      <c r="AI22" s="232"/>
      <c r="AJ22" s="232"/>
      <c r="AK22" s="232"/>
      <c r="AL22" s="232"/>
      <c r="AM22" s="232"/>
      <c r="AN22" s="232"/>
      <c r="AO22" s="232" t="e">
        <f>SUM(AO19:AO21)</f>
        <v>#REF!</v>
      </c>
      <c r="AP22" s="232">
        <f>SUM(AP19:AP21)</f>
        <v>0</v>
      </c>
      <c r="AQ22" s="232">
        <f>SUM(AQ19:AQ21)</f>
        <v>0</v>
      </c>
      <c r="AR22" s="232">
        <f>SUM(AR19:AR21)</f>
        <v>0</v>
      </c>
    </row>
    <row r="23" spans="1:56" s="180" customFormat="1" ht="15" customHeight="1" thickBot="1" x14ac:dyDescent="0.25">
      <c r="A23" s="178"/>
      <c r="B23" s="410"/>
      <c r="C23" s="411"/>
      <c r="D23" s="411"/>
      <c r="E23" s="411"/>
      <c r="F23" s="412"/>
      <c r="G23" s="414"/>
      <c r="H23" s="233"/>
      <c r="I23" s="416"/>
      <c r="J23" s="417"/>
      <c r="K23" s="417"/>
      <c r="L23" s="418"/>
      <c r="M23" s="234"/>
      <c r="N23" s="234"/>
      <c r="O23" s="416"/>
      <c r="P23" s="418"/>
      <c r="Q23" s="182"/>
      <c r="T23" s="232">
        <f>I23</f>
        <v>0</v>
      </c>
      <c r="AC23" s="180">
        <f>IF(F23="DL",0,1)</f>
        <v>1</v>
      </c>
    </row>
    <row r="24" spans="1:56" s="180" customFormat="1" ht="12.75" customHeight="1" x14ac:dyDescent="0.2">
      <c r="A24" s="178"/>
      <c r="B24" s="235"/>
      <c r="C24" s="235"/>
      <c r="D24" s="235"/>
      <c r="E24" s="235"/>
      <c r="F24" s="235"/>
      <c r="G24" s="236"/>
      <c r="H24" s="237"/>
      <c r="I24" s="236"/>
      <c r="J24" s="236"/>
      <c r="K24" s="236"/>
      <c r="L24" s="236"/>
      <c r="M24" s="238"/>
      <c r="N24" s="238"/>
      <c r="O24" s="236"/>
      <c r="P24" s="236"/>
      <c r="Q24" s="182"/>
      <c r="T24" s="232"/>
    </row>
    <row r="25" spans="1:56" s="180" customFormat="1" ht="12.75" customHeight="1" x14ac:dyDescent="0.2">
      <c r="A25" s="178"/>
      <c r="B25" s="236"/>
      <c r="C25" s="236"/>
      <c r="D25" s="236"/>
      <c r="E25" s="236"/>
      <c r="F25" s="236"/>
      <c r="G25" s="236"/>
      <c r="H25" s="237"/>
      <c r="I25" s="236"/>
      <c r="J25" s="236"/>
      <c r="K25" s="236"/>
      <c r="L25" s="236"/>
      <c r="M25" s="238"/>
      <c r="N25" s="265"/>
      <c r="O25" s="236"/>
      <c r="P25" s="236"/>
      <c r="Q25" s="182"/>
      <c r="T25" s="232"/>
    </row>
    <row r="26" spans="1:56" s="180" customFormat="1" ht="12" customHeight="1" x14ac:dyDescent="0.2">
      <c r="A26" s="178"/>
      <c r="B26" s="307" t="str">
        <f>Pagina1!A49</f>
        <v>DECAN,</v>
      </c>
      <c r="C26" s="236"/>
      <c r="D26" s="236"/>
      <c r="E26" s="236"/>
      <c r="F26" s="236"/>
      <c r="G26" s="236"/>
      <c r="H26" s="237"/>
      <c r="I26" s="236"/>
      <c r="J26" s="415" t="str">
        <f>Pagina1!I49</f>
        <v>DIRECTOR DEPARTAMENT,</v>
      </c>
      <c r="K26" s="415"/>
      <c r="L26" s="415"/>
      <c r="M26" s="415"/>
      <c r="N26" s="415"/>
      <c r="O26" s="415"/>
      <c r="P26" s="415"/>
      <c r="Q26" s="312"/>
      <c r="T26" s="232"/>
    </row>
    <row r="27" spans="1:56" s="180" customFormat="1" ht="12.75" x14ac:dyDescent="0.2">
      <c r="A27" s="178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264"/>
      <c r="O27" s="186"/>
      <c r="P27" s="186"/>
      <c r="Q27" s="182"/>
    </row>
    <row r="28" spans="1:56" s="180" customFormat="1" ht="12.75" customHeight="1" x14ac:dyDescent="0.2">
      <c r="A28" s="178"/>
      <c r="B28" s="308"/>
      <c r="C28" s="240"/>
      <c r="D28" s="239"/>
      <c r="E28" s="309"/>
      <c r="F28" s="239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13"/>
    </row>
    <row r="29" spans="1:56" s="180" customFormat="1" ht="12.75" x14ac:dyDescent="0.2">
      <c r="A29" s="178"/>
      <c r="B29" s="239"/>
      <c r="C29" s="240"/>
      <c r="D29" s="239"/>
      <c r="E29" s="311"/>
      <c r="F29" s="239"/>
      <c r="G29" s="239"/>
      <c r="H29" s="239"/>
      <c r="I29" s="239"/>
      <c r="J29" s="239"/>
      <c r="K29" s="239"/>
      <c r="L29" s="239"/>
      <c r="M29" s="239"/>
      <c r="N29" s="57"/>
      <c r="O29" s="239"/>
      <c r="P29" s="239"/>
      <c r="Q29" s="182"/>
    </row>
    <row r="30" spans="1:56" s="180" customFormat="1" ht="12.75" x14ac:dyDescent="0.2">
      <c r="A30" s="178"/>
      <c r="B30" s="239"/>
      <c r="C30" s="240"/>
      <c r="D30" s="239"/>
      <c r="E30" s="309"/>
      <c r="F30" s="239"/>
      <c r="G30" s="239"/>
      <c r="H30" s="239"/>
      <c r="I30" s="239"/>
      <c r="J30" s="239"/>
      <c r="K30" s="239"/>
      <c r="L30" s="239"/>
      <c r="M30" s="239"/>
      <c r="N30" s="57"/>
      <c r="O30" s="239"/>
      <c r="P30" s="239"/>
      <c r="Q30" s="182"/>
    </row>
    <row r="31" spans="1:56" s="180" customFormat="1" ht="12.75" x14ac:dyDescent="0.2">
      <c r="A31" s="178"/>
      <c r="B31" s="309"/>
      <c r="C31" s="309"/>
      <c r="D31" s="309"/>
      <c r="E31" s="310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</row>
    <row r="32" spans="1:56" s="180" customFormat="1" x14ac:dyDescent="0.2">
      <c r="A32" s="178"/>
      <c r="B32" s="309"/>
      <c r="C32" s="309"/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</row>
    <row r="33" spans="1:1" s="180" customFormat="1" x14ac:dyDescent="0.2">
      <c r="A33" s="178"/>
    </row>
    <row r="34" spans="1:1" s="180" customFormat="1" x14ac:dyDescent="0.2">
      <c r="A34" s="178"/>
    </row>
    <row r="35" spans="1:1" s="180" customFormat="1" x14ac:dyDescent="0.2">
      <c r="A35" s="178"/>
    </row>
    <row r="36" spans="1:1" s="180" customFormat="1" x14ac:dyDescent="0.2">
      <c r="A36" s="178"/>
    </row>
    <row r="37" spans="1:1" s="180" customFormat="1" x14ac:dyDescent="0.2">
      <c r="A37" s="178"/>
    </row>
    <row r="38" spans="1:1" s="180" customFormat="1" x14ac:dyDescent="0.2">
      <c r="A38" s="178"/>
    </row>
    <row r="39" spans="1:1" s="180" customFormat="1" x14ac:dyDescent="0.2">
      <c r="A39" s="178"/>
    </row>
    <row r="40" spans="1:1" s="180" customFormat="1" x14ac:dyDescent="0.2">
      <c r="A40" s="178"/>
    </row>
    <row r="41" spans="1:1" s="180" customFormat="1" x14ac:dyDescent="0.2">
      <c r="A41" s="178"/>
    </row>
    <row r="42" spans="1:1" s="180" customFormat="1" x14ac:dyDescent="0.2">
      <c r="A42" s="178"/>
    </row>
    <row r="43" spans="1:1" s="180" customFormat="1" x14ac:dyDescent="0.2">
      <c r="A43" s="178"/>
    </row>
    <row r="44" spans="1:1" s="180" customFormat="1" x14ac:dyDescent="0.2">
      <c r="A44" s="178"/>
    </row>
    <row r="45" spans="1:1" s="180" customFormat="1" x14ac:dyDescent="0.2">
      <c r="A45" s="178"/>
    </row>
    <row r="46" spans="1:1" s="180" customFormat="1" x14ac:dyDescent="0.2">
      <c r="A46" s="178"/>
    </row>
    <row r="47" spans="1:1" s="180" customFormat="1" x14ac:dyDescent="0.2">
      <c r="A47" s="178"/>
    </row>
    <row r="48" spans="1:1" s="180" customFormat="1" x14ac:dyDescent="0.2">
      <c r="A48" s="178"/>
    </row>
    <row r="49" spans="1:1" s="180" customFormat="1" x14ac:dyDescent="0.2">
      <c r="A49" s="178"/>
    </row>
    <row r="50" spans="1:1" s="180" customFormat="1" x14ac:dyDescent="0.2">
      <c r="A50" s="178"/>
    </row>
    <row r="51" spans="1:1" s="180" customFormat="1" x14ac:dyDescent="0.2">
      <c r="A51" s="178"/>
    </row>
    <row r="52" spans="1:1" s="180" customFormat="1" x14ac:dyDescent="0.2">
      <c r="A52" s="178"/>
    </row>
    <row r="53" spans="1:1" s="180" customFormat="1" x14ac:dyDescent="0.2">
      <c r="A53" s="178"/>
    </row>
    <row r="54" spans="1:1" s="180" customFormat="1" x14ac:dyDescent="0.2">
      <c r="A54" s="178"/>
    </row>
    <row r="55" spans="1:1" s="180" customFormat="1" x14ac:dyDescent="0.2">
      <c r="A55" s="178"/>
    </row>
    <row r="56" spans="1:1" s="180" customFormat="1" x14ac:dyDescent="0.2">
      <c r="A56" s="178"/>
    </row>
    <row r="57" spans="1:1" s="180" customFormat="1" x14ac:dyDescent="0.2">
      <c r="A57" s="178"/>
    </row>
    <row r="58" spans="1:1" s="180" customFormat="1" x14ac:dyDescent="0.2">
      <c r="A58" s="178"/>
    </row>
    <row r="59" spans="1:1" s="180" customFormat="1" x14ac:dyDescent="0.2">
      <c r="A59" s="178"/>
    </row>
    <row r="60" spans="1:1" s="180" customFormat="1" x14ac:dyDescent="0.2">
      <c r="A60" s="178"/>
    </row>
    <row r="61" spans="1:1" s="180" customFormat="1" x14ac:dyDescent="0.2">
      <c r="A61" s="178"/>
    </row>
    <row r="62" spans="1:1" s="180" customFormat="1" x14ac:dyDescent="0.2">
      <c r="A62" s="178"/>
    </row>
    <row r="63" spans="1:1" s="180" customFormat="1" x14ac:dyDescent="0.2">
      <c r="A63" s="178"/>
    </row>
    <row r="64" spans="1:1" s="180" customFormat="1" x14ac:dyDescent="0.2">
      <c r="A64" s="178"/>
    </row>
    <row r="65" spans="1:1" s="180" customFormat="1" x14ac:dyDescent="0.2">
      <c r="A65" s="178"/>
    </row>
    <row r="66" spans="1:1" s="180" customFormat="1" x14ac:dyDescent="0.2">
      <c r="A66" s="178"/>
    </row>
    <row r="67" spans="1:1" s="180" customFormat="1" x14ac:dyDescent="0.2">
      <c r="A67" s="178"/>
    </row>
    <row r="68" spans="1:1" s="180" customFormat="1" x14ac:dyDescent="0.2">
      <c r="A68" s="178"/>
    </row>
    <row r="69" spans="1:1" s="180" customFormat="1" x14ac:dyDescent="0.2">
      <c r="A69" s="178"/>
    </row>
    <row r="70" spans="1:1" s="180" customFormat="1" x14ac:dyDescent="0.2">
      <c r="A70" s="178"/>
    </row>
    <row r="71" spans="1:1" s="180" customFormat="1" x14ac:dyDescent="0.2">
      <c r="A71" s="178"/>
    </row>
    <row r="72" spans="1:1" s="180" customFormat="1" x14ac:dyDescent="0.2">
      <c r="A72" s="178"/>
    </row>
    <row r="73" spans="1:1" s="180" customFormat="1" x14ac:dyDescent="0.2">
      <c r="A73" s="178"/>
    </row>
    <row r="74" spans="1:1" s="180" customFormat="1" x14ac:dyDescent="0.2">
      <c r="A74" s="178"/>
    </row>
    <row r="75" spans="1:1" s="180" customFormat="1" x14ac:dyDescent="0.2">
      <c r="A75" s="178"/>
    </row>
    <row r="76" spans="1:1" s="180" customFormat="1" x14ac:dyDescent="0.2">
      <c r="A76" s="178"/>
    </row>
    <row r="77" spans="1:1" s="180" customFormat="1" x14ac:dyDescent="0.2">
      <c r="A77" s="178"/>
    </row>
    <row r="78" spans="1:1" s="180" customFormat="1" x14ac:dyDescent="0.2">
      <c r="A78" s="178"/>
    </row>
    <row r="79" spans="1:1" s="180" customFormat="1" x14ac:dyDescent="0.2">
      <c r="A79" s="178"/>
    </row>
    <row r="80" spans="1:1" s="180" customFormat="1" x14ac:dyDescent="0.2">
      <c r="A80" s="178"/>
    </row>
    <row r="81" spans="1:1" s="180" customFormat="1" x14ac:dyDescent="0.2">
      <c r="A81" s="178"/>
    </row>
    <row r="82" spans="1:1" s="180" customFormat="1" x14ac:dyDescent="0.2">
      <c r="A82" s="178"/>
    </row>
    <row r="83" spans="1:1" s="180" customFormat="1" x14ac:dyDescent="0.2">
      <c r="A83" s="178"/>
    </row>
    <row r="84" spans="1:1" s="180" customFormat="1" x14ac:dyDescent="0.2">
      <c r="A84" s="178"/>
    </row>
    <row r="85" spans="1:1" s="180" customFormat="1" x14ac:dyDescent="0.2">
      <c r="A85" s="178"/>
    </row>
    <row r="86" spans="1:1" s="180" customFormat="1" x14ac:dyDescent="0.2">
      <c r="A86" s="178"/>
    </row>
    <row r="87" spans="1:1" s="180" customFormat="1" x14ac:dyDescent="0.2">
      <c r="A87" s="178"/>
    </row>
    <row r="88" spans="1:1" s="180" customFormat="1" x14ac:dyDescent="0.2">
      <c r="A88" s="178"/>
    </row>
    <row r="89" spans="1:1" s="180" customFormat="1" x14ac:dyDescent="0.2">
      <c r="A89" s="178"/>
    </row>
    <row r="90" spans="1:1" s="180" customFormat="1" x14ac:dyDescent="0.2">
      <c r="A90" s="178"/>
    </row>
    <row r="91" spans="1:1" s="180" customFormat="1" x14ac:dyDescent="0.2">
      <c r="A91" s="178"/>
    </row>
    <row r="92" spans="1:1" s="180" customFormat="1" x14ac:dyDescent="0.2">
      <c r="A92" s="178"/>
    </row>
    <row r="93" spans="1:1" s="180" customFormat="1" x14ac:dyDescent="0.2">
      <c r="A93" s="178"/>
    </row>
    <row r="94" spans="1:1" s="180" customFormat="1" x14ac:dyDescent="0.2">
      <c r="A94" s="178"/>
    </row>
    <row r="95" spans="1:1" s="180" customFormat="1" x14ac:dyDescent="0.2">
      <c r="A95" s="178"/>
    </row>
    <row r="96" spans="1:1" s="180" customFormat="1" x14ac:dyDescent="0.2">
      <c r="A96" s="178"/>
    </row>
    <row r="97" spans="1:1" s="180" customFormat="1" x14ac:dyDescent="0.2">
      <c r="A97" s="178"/>
    </row>
    <row r="98" spans="1:1" s="180" customFormat="1" x14ac:dyDescent="0.2">
      <c r="A98" s="178"/>
    </row>
    <row r="99" spans="1:1" s="180" customFormat="1" x14ac:dyDescent="0.2">
      <c r="A99" s="178"/>
    </row>
    <row r="100" spans="1:1" s="180" customFormat="1" x14ac:dyDescent="0.2">
      <c r="A100" s="178"/>
    </row>
    <row r="101" spans="1:1" s="180" customFormat="1" x14ac:dyDescent="0.2">
      <c r="A101" s="178"/>
    </row>
    <row r="102" spans="1:1" s="180" customFormat="1" x14ac:dyDescent="0.2">
      <c r="A102" s="178"/>
    </row>
    <row r="103" spans="1:1" s="180" customFormat="1" x14ac:dyDescent="0.2">
      <c r="A103" s="178"/>
    </row>
    <row r="104" spans="1:1" s="180" customFormat="1" x14ac:dyDescent="0.2">
      <c r="A104" s="178"/>
    </row>
    <row r="105" spans="1:1" s="180" customFormat="1" x14ac:dyDescent="0.2">
      <c r="A105" s="178"/>
    </row>
    <row r="106" spans="1:1" s="180" customFormat="1" x14ac:dyDescent="0.2">
      <c r="A106" s="178"/>
    </row>
    <row r="107" spans="1:1" s="180" customFormat="1" x14ac:dyDescent="0.2">
      <c r="A107" s="178"/>
    </row>
    <row r="108" spans="1:1" s="180" customFormat="1" x14ac:dyDescent="0.2">
      <c r="A108" s="178"/>
    </row>
    <row r="109" spans="1:1" s="180" customFormat="1" x14ac:dyDescent="0.2">
      <c r="A109" s="178"/>
    </row>
    <row r="110" spans="1:1" s="180" customFormat="1" x14ac:dyDescent="0.2">
      <c r="A110" s="178"/>
    </row>
    <row r="111" spans="1:1" s="180" customFormat="1" x14ac:dyDescent="0.2">
      <c r="A111" s="178"/>
    </row>
    <row r="112" spans="1:1" s="180" customFormat="1" x14ac:dyDescent="0.2">
      <c r="A112" s="178"/>
    </row>
    <row r="113" spans="1:1" s="180" customFormat="1" x14ac:dyDescent="0.2">
      <c r="A113" s="178"/>
    </row>
    <row r="114" spans="1:1" s="180" customFormat="1" x14ac:dyDescent="0.2">
      <c r="A114" s="178"/>
    </row>
    <row r="115" spans="1:1" s="180" customFormat="1" x14ac:dyDescent="0.2">
      <c r="A115" s="178"/>
    </row>
    <row r="116" spans="1:1" s="180" customFormat="1" x14ac:dyDescent="0.2">
      <c r="A116" s="178"/>
    </row>
    <row r="117" spans="1:1" s="180" customFormat="1" x14ac:dyDescent="0.2">
      <c r="A117" s="178"/>
    </row>
    <row r="118" spans="1:1" s="180" customFormat="1" x14ac:dyDescent="0.2">
      <c r="A118" s="178"/>
    </row>
    <row r="119" spans="1:1" s="180" customFormat="1" x14ac:dyDescent="0.2">
      <c r="A119" s="178"/>
    </row>
    <row r="120" spans="1:1" s="180" customFormat="1" x14ac:dyDescent="0.2">
      <c r="A120" s="178"/>
    </row>
    <row r="121" spans="1:1" s="180" customFormat="1" x14ac:dyDescent="0.2">
      <c r="A121" s="178"/>
    </row>
    <row r="122" spans="1:1" s="180" customFormat="1" x14ac:dyDescent="0.2">
      <c r="A122" s="178"/>
    </row>
    <row r="123" spans="1:1" s="180" customFormat="1" x14ac:dyDescent="0.2">
      <c r="A123" s="178"/>
    </row>
    <row r="124" spans="1:1" s="180" customFormat="1" x14ac:dyDescent="0.2">
      <c r="A124" s="178"/>
    </row>
    <row r="125" spans="1:1" s="180" customFormat="1" x14ac:dyDescent="0.2">
      <c r="A125" s="178"/>
    </row>
    <row r="126" spans="1:1" s="180" customFormat="1" x14ac:dyDescent="0.2">
      <c r="A126" s="178"/>
    </row>
    <row r="127" spans="1:1" s="180" customFormat="1" x14ac:dyDescent="0.2">
      <c r="A127" s="178"/>
    </row>
    <row r="128" spans="1:1" s="180" customFormat="1" x14ac:dyDescent="0.2">
      <c r="A128" s="178"/>
    </row>
    <row r="129" spans="1:1" s="180" customFormat="1" x14ac:dyDescent="0.2">
      <c r="A129" s="178"/>
    </row>
    <row r="130" spans="1:1" s="180" customFormat="1" x14ac:dyDescent="0.2">
      <c r="A130" s="178"/>
    </row>
    <row r="131" spans="1:1" s="180" customFormat="1" x14ac:dyDescent="0.2">
      <c r="A131" s="178"/>
    </row>
    <row r="132" spans="1:1" s="180" customFormat="1" x14ac:dyDescent="0.2">
      <c r="A132" s="178"/>
    </row>
    <row r="133" spans="1:1" s="180" customFormat="1" x14ac:dyDescent="0.2">
      <c r="A133" s="178"/>
    </row>
    <row r="134" spans="1:1" s="180" customFormat="1" x14ac:dyDescent="0.2">
      <c r="A134" s="178"/>
    </row>
    <row r="135" spans="1:1" s="180" customFormat="1" x14ac:dyDescent="0.2">
      <c r="A135" s="178"/>
    </row>
    <row r="136" spans="1:1" s="180" customFormat="1" x14ac:dyDescent="0.2">
      <c r="A136" s="178"/>
    </row>
    <row r="137" spans="1:1" s="180" customFormat="1" x14ac:dyDescent="0.2">
      <c r="A137" s="178"/>
    </row>
    <row r="138" spans="1:1" s="180" customFormat="1" x14ac:dyDescent="0.2">
      <c r="A138" s="178"/>
    </row>
    <row r="139" spans="1:1" s="180" customFormat="1" x14ac:dyDescent="0.2">
      <c r="A139" s="178"/>
    </row>
    <row r="140" spans="1:1" s="180" customFormat="1" x14ac:dyDescent="0.2">
      <c r="A140" s="178"/>
    </row>
    <row r="141" spans="1:1" s="180" customFormat="1" x14ac:dyDescent="0.2">
      <c r="A141" s="178"/>
    </row>
    <row r="142" spans="1:1" s="180" customFormat="1" x14ac:dyDescent="0.2">
      <c r="A142" s="178"/>
    </row>
    <row r="143" spans="1:1" s="180" customFormat="1" x14ac:dyDescent="0.2">
      <c r="A143" s="178"/>
    </row>
    <row r="144" spans="1:1" s="180" customFormat="1" x14ac:dyDescent="0.2">
      <c r="A144" s="178"/>
    </row>
    <row r="145" spans="1:1" s="180" customFormat="1" x14ac:dyDescent="0.2">
      <c r="A145" s="178"/>
    </row>
    <row r="146" spans="1:1" s="180" customFormat="1" x14ac:dyDescent="0.2">
      <c r="A146" s="178"/>
    </row>
    <row r="147" spans="1:1" s="180" customFormat="1" x14ac:dyDescent="0.2">
      <c r="A147" s="178"/>
    </row>
    <row r="148" spans="1:1" s="180" customFormat="1" x14ac:dyDescent="0.2">
      <c r="A148" s="178"/>
    </row>
    <row r="149" spans="1:1" s="180" customFormat="1" x14ac:dyDescent="0.2">
      <c r="A149" s="178"/>
    </row>
    <row r="150" spans="1:1" s="180" customFormat="1" x14ac:dyDescent="0.2">
      <c r="A150" s="178"/>
    </row>
    <row r="151" spans="1:1" s="180" customFormat="1" x14ac:dyDescent="0.2">
      <c r="A151" s="178"/>
    </row>
    <row r="152" spans="1:1" s="180" customFormat="1" x14ac:dyDescent="0.2">
      <c r="A152" s="178"/>
    </row>
    <row r="153" spans="1:1" s="180" customFormat="1" x14ac:dyDescent="0.2">
      <c r="A153" s="178"/>
    </row>
    <row r="154" spans="1:1" s="180" customFormat="1" x14ac:dyDescent="0.2">
      <c r="A154" s="178"/>
    </row>
    <row r="155" spans="1:1" s="180" customFormat="1" x14ac:dyDescent="0.2">
      <c r="A155" s="178"/>
    </row>
    <row r="156" spans="1:1" s="180" customFormat="1" x14ac:dyDescent="0.2">
      <c r="A156" s="178"/>
    </row>
    <row r="157" spans="1:1" s="180" customFormat="1" x14ac:dyDescent="0.2">
      <c r="A157" s="178"/>
    </row>
    <row r="158" spans="1:1" s="180" customFormat="1" x14ac:dyDescent="0.2">
      <c r="A158" s="178"/>
    </row>
    <row r="159" spans="1:1" s="180" customFormat="1" x14ac:dyDescent="0.2">
      <c r="A159" s="178"/>
    </row>
    <row r="160" spans="1:1" s="180" customFormat="1" x14ac:dyDescent="0.2">
      <c r="A160" s="178"/>
    </row>
    <row r="161" spans="1:1" s="180" customFormat="1" x14ac:dyDescent="0.2">
      <c r="A161" s="178"/>
    </row>
    <row r="162" spans="1:1" s="180" customFormat="1" x14ac:dyDescent="0.2">
      <c r="A162" s="178"/>
    </row>
    <row r="163" spans="1:1" s="180" customFormat="1" x14ac:dyDescent="0.2">
      <c r="A163" s="178"/>
    </row>
    <row r="164" spans="1:1" s="180" customFormat="1" x14ac:dyDescent="0.2">
      <c r="A164" s="178"/>
    </row>
    <row r="165" spans="1:1" s="180" customFormat="1" x14ac:dyDescent="0.2">
      <c r="A165" s="178"/>
    </row>
    <row r="166" spans="1:1" s="180" customFormat="1" x14ac:dyDescent="0.2">
      <c r="A166" s="178"/>
    </row>
    <row r="167" spans="1:1" s="180" customFormat="1" x14ac:dyDescent="0.2">
      <c r="A167" s="178"/>
    </row>
    <row r="168" spans="1:1" s="180" customFormat="1" x14ac:dyDescent="0.2">
      <c r="A168" s="178"/>
    </row>
    <row r="169" spans="1:1" s="180" customFormat="1" x14ac:dyDescent="0.2">
      <c r="A169" s="178"/>
    </row>
    <row r="170" spans="1:1" s="180" customFormat="1" x14ac:dyDescent="0.2">
      <c r="A170" s="178"/>
    </row>
    <row r="171" spans="1:1" s="180" customFormat="1" x14ac:dyDescent="0.2">
      <c r="A171" s="178"/>
    </row>
    <row r="172" spans="1:1" s="180" customFormat="1" x14ac:dyDescent="0.2">
      <c r="A172" s="178"/>
    </row>
    <row r="173" spans="1:1" s="180" customFormat="1" x14ac:dyDescent="0.2">
      <c r="A173" s="178"/>
    </row>
    <row r="174" spans="1:1" s="180" customFormat="1" x14ac:dyDescent="0.2">
      <c r="A174" s="178"/>
    </row>
    <row r="175" spans="1:1" s="180" customFormat="1" x14ac:dyDescent="0.2">
      <c r="A175" s="178"/>
    </row>
    <row r="176" spans="1:1" s="180" customFormat="1" x14ac:dyDescent="0.2">
      <c r="A176" s="178"/>
    </row>
    <row r="177" spans="1:1" s="180" customFormat="1" x14ac:dyDescent="0.2">
      <c r="A177" s="178"/>
    </row>
    <row r="178" spans="1:1" s="180" customFormat="1" x14ac:dyDescent="0.2">
      <c r="A178" s="178"/>
    </row>
    <row r="179" spans="1:1" s="180" customFormat="1" x14ac:dyDescent="0.2">
      <c r="A179" s="178"/>
    </row>
    <row r="180" spans="1:1" s="180" customFormat="1" x14ac:dyDescent="0.2">
      <c r="A180" s="178"/>
    </row>
    <row r="181" spans="1:1" s="180" customFormat="1" x14ac:dyDescent="0.2">
      <c r="A181" s="178"/>
    </row>
    <row r="182" spans="1:1" s="180" customFormat="1" x14ac:dyDescent="0.2">
      <c r="A182" s="178"/>
    </row>
    <row r="183" spans="1:1" s="180" customFormat="1" x14ac:dyDescent="0.2">
      <c r="A183" s="178"/>
    </row>
    <row r="184" spans="1:1" s="180" customFormat="1" x14ac:dyDescent="0.2">
      <c r="A184" s="178"/>
    </row>
    <row r="185" spans="1:1" s="180" customFormat="1" x14ac:dyDescent="0.2">
      <c r="A185" s="178"/>
    </row>
    <row r="186" spans="1:1" s="180" customFormat="1" x14ac:dyDescent="0.2">
      <c r="A186" s="178"/>
    </row>
    <row r="187" spans="1:1" s="180" customFormat="1" x14ac:dyDescent="0.2">
      <c r="A187" s="178"/>
    </row>
    <row r="188" spans="1:1" s="180" customFormat="1" x14ac:dyDescent="0.2">
      <c r="A188" s="178"/>
    </row>
    <row r="189" spans="1:1" s="180" customFormat="1" x14ac:dyDescent="0.2">
      <c r="A189" s="178"/>
    </row>
    <row r="190" spans="1:1" s="180" customFormat="1" x14ac:dyDescent="0.2">
      <c r="A190" s="178"/>
    </row>
    <row r="191" spans="1:1" s="180" customFormat="1" x14ac:dyDescent="0.2">
      <c r="A191" s="178"/>
    </row>
    <row r="192" spans="1:1" s="180" customFormat="1" x14ac:dyDescent="0.2">
      <c r="A192" s="178"/>
    </row>
    <row r="193" spans="1:1" s="180" customFormat="1" x14ac:dyDescent="0.2">
      <c r="A193" s="178"/>
    </row>
    <row r="194" spans="1:1" s="180" customFormat="1" x14ac:dyDescent="0.2">
      <c r="A194" s="178"/>
    </row>
    <row r="195" spans="1:1" s="180" customFormat="1" x14ac:dyDescent="0.2">
      <c r="A195" s="178"/>
    </row>
    <row r="196" spans="1:1" s="180" customFormat="1" x14ac:dyDescent="0.2">
      <c r="A196" s="178"/>
    </row>
    <row r="197" spans="1:1" s="180" customFormat="1" x14ac:dyDescent="0.2">
      <c r="A197" s="178"/>
    </row>
    <row r="198" spans="1:1" s="180" customFormat="1" x14ac:dyDescent="0.2">
      <c r="A198" s="178"/>
    </row>
    <row r="199" spans="1:1" s="180" customFormat="1" x14ac:dyDescent="0.2">
      <c r="A199" s="178"/>
    </row>
    <row r="200" spans="1:1" s="180" customFormat="1" x14ac:dyDescent="0.2">
      <c r="A200" s="178"/>
    </row>
    <row r="201" spans="1:1" s="180" customFormat="1" x14ac:dyDescent="0.2">
      <c r="A201" s="178"/>
    </row>
    <row r="202" spans="1:1" s="180" customFormat="1" x14ac:dyDescent="0.2">
      <c r="A202" s="178"/>
    </row>
    <row r="203" spans="1:1" s="180" customFormat="1" x14ac:dyDescent="0.2">
      <c r="A203" s="178"/>
    </row>
    <row r="204" spans="1:1" s="180" customFormat="1" x14ac:dyDescent="0.2">
      <c r="A204" s="178"/>
    </row>
    <row r="205" spans="1:1" s="180" customFormat="1" x14ac:dyDescent="0.2">
      <c r="A205" s="178"/>
    </row>
    <row r="206" spans="1:1" s="180" customFormat="1" x14ac:dyDescent="0.2">
      <c r="A206" s="178"/>
    </row>
    <row r="207" spans="1:1" s="180" customFormat="1" x14ac:dyDescent="0.2">
      <c r="A207" s="178"/>
    </row>
    <row r="208" spans="1:1" s="180" customFormat="1" x14ac:dyDescent="0.2">
      <c r="A208" s="178"/>
    </row>
    <row r="209" spans="1:1" s="180" customFormat="1" x14ac:dyDescent="0.2">
      <c r="A209" s="178"/>
    </row>
    <row r="210" spans="1:1" s="180" customFormat="1" x14ac:dyDescent="0.2">
      <c r="A210" s="178"/>
    </row>
    <row r="211" spans="1:1" s="180" customFormat="1" x14ac:dyDescent="0.2">
      <c r="A211" s="178"/>
    </row>
    <row r="212" spans="1:1" s="180" customFormat="1" x14ac:dyDescent="0.2">
      <c r="A212" s="178"/>
    </row>
    <row r="213" spans="1:1" s="180" customFormat="1" x14ac:dyDescent="0.2">
      <c r="A213" s="178"/>
    </row>
    <row r="214" spans="1:1" s="180" customFormat="1" x14ac:dyDescent="0.2">
      <c r="A214" s="178"/>
    </row>
    <row r="215" spans="1:1" s="180" customFormat="1" x14ac:dyDescent="0.2">
      <c r="A215" s="178"/>
    </row>
    <row r="216" spans="1:1" s="180" customFormat="1" x14ac:dyDescent="0.2">
      <c r="A216" s="178"/>
    </row>
    <row r="217" spans="1:1" s="180" customFormat="1" x14ac:dyDescent="0.2">
      <c r="A217" s="178"/>
    </row>
    <row r="218" spans="1:1" s="180" customFormat="1" x14ac:dyDescent="0.2">
      <c r="A218" s="178"/>
    </row>
    <row r="219" spans="1:1" s="180" customFormat="1" x14ac:dyDescent="0.2">
      <c r="A219" s="178"/>
    </row>
    <row r="220" spans="1:1" s="180" customFormat="1" x14ac:dyDescent="0.2">
      <c r="A220" s="178"/>
    </row>
    <row r="221" spans="1:1" s="180" customFormat="1" x14ac:dyDescent="0.2">
      <c r="A221" s="178"/>
    </row>
    <row r="222" spans="1:1" s="180" customFormat="1" x14ac:dyDescent="0.2">
      <c r="A222" s="178"/>
    </row>
    <row r="223" spans="1:1" s="180" customFormat="1" x14ac:dyDescent="0.2">
      <c r="A223" s="178"/>
    </row>
    <row r="224" spans="1:1" s="180" customFormat="1" x14ac:dyDescent="0.2">
      <c r="A224" s="178"/>
    </row>
    <row r="225" spans="1:1" s="180" customFormat="1" x14ac:dyDescent="0.2">
      <c r="A225" s="178"/>
    </row>
    <row r="226" spans="1:1" s="180" customFormat="1" x14ac:dyDescent="0.2">
      <c r="A226" s="178"/>
    </row>
    <row r="227" spans="1:1" s="180" customFormat="1" x14ac:dyDescent="0.2">
      <c r="A227" s="178"/>
    </row>
    <row r="228" spans="1:1" s="180" customFormat="1" x14ac:dyDescent="0.2">
      <c r="A228" s="178"/>
    </row>
    <row r="229" spans="1:1" s="180" customFormat="1" x14ac:dyDescent="0.2">
      <c r="A229" s="178"/>
    </row>
    <row r="230" spans="1:1" s="180" customFormat="1" x14ac:dyDescent="0.2">
      <c r="A230" s="178"/>
    </row>
    <row r="231" spans="1:1" s="180" customFormat="1" x14ac:dyDescent="0.2">
      <c r="A231" s="178"/>
    </row>
    <row r="232" spans="1:1" s="180" customFormat="1" x14ac:dyDescent="0.2">
      <c r="A232" s="178"/>
    </row>
    <row r="233" spans="1:1" s="180" customFormat="1" x14ac:dyDescent="0.2">
      <c r="A233" s="178"/>
    </row>
    <row r="234" spans="1:1" s="180" customFormat="1" x14ac:dyDescent="0.2">
      <c r="A234" s="178"/>
    </row>
    <row r="235" spans="1:1" s="180" customFormat="1" x14ac:dyDescent="0.2">
      <c r="A235" s="178"/>
    </row>
    <row r="236" spans="1:1" s="180" customFormat="1" x14ac:dyDescent="0.2">
      <c r="A236" s="178"/>
    </row>
    <row r="237" spans="1:1" s="180" customFormat="1" x14ac:dyDescent="0.2">
      <c r="A237" s="178"/>
    </row>
    <row r="238" spans="1:1" s="180" customFormat="1" x14ac:dyDescent="0.2">
      <c r="A238" s="178"/>
    </row>
    <row r="239" spans="1:1" s="180" customFormat="1" x14ac:dyDescent="0.2">
      <c r="A239" s="178"/>
    </row>
    <row r="240" spans="1:1" s="180" customFormat="1" x14ac:dyDescent="0.2">
      <c r="A240" s="178"/>
    </row>
    <row r="241" spans="1:1" s="180" customFormat="1" x14ac:dyDescent="0.2">
      <c r="A241" s="178"/>
    </row>
    <row r="242" spans="1:1" s="180" customFormat="1" x14ac:dyDescent="0.2">
      <c r="A242" s="178"/>
    </row>
    <row r="243" spans="1:1" s="180" customFormat="1" x14ac:dyDescent="0.2">
      <c r="A243" s="178"/>
    </row>
    <row r="244" spans="1:1" s="180" customFormat="1" x14ac:dyDescent="0.2">
      <c r="A244" s="178"/>
    </row>
    <row r="245" spans="1:1" s="180" customFormat="1" x14ac:dyDescent="0.2">
      <c r="A245" s="178"/>
    </row>
    <row r="246" spans="1:1" s="180" customFormat="1" x14ac:dyDescent="0.2">
      <c r="A246" s="178"/>
    </row>
    <row r="247" spans="1:1" s="180" customFormat="1" x14ac:dyDescent="0.2">
      <c r="A247" s="178"/>
    </row>
    <row r="248" spans="1:1" s="180" customFormat="1" x14ac:dyDescent="0.2">
      <c r="A248" s="178"/>
    </row>
    <row r="249" spans="1:1" s="180" customFormat="1" x14ac:dyDescent="0.2">
      <c r="A249" s="178"/>
    </row>
    <row r="250" spans="1:1" s="180" customFormat="1" x14ac:dyDescent="0.2">
      <c r="A250" s="178"/>
    </row>
    <row r="251" spans="1:1" s="180" customFormat="1" x14ac:dyDescent="0.2">
      <c r="A251" s="178"/>
    </row>
    <row r="252" spans="1:1" s="180" customFormat="1" x14ac:dyDescent="0.2">
      <c r="A252" s="178"/>
    </row>
    <row r="253" spans="1:1" s="180" customFormat="1" x14ac:dyDescent="0.2">
      <c r="A253" s="178"/>
    </row>
    <row r="254" spans="1:1" s="180" customFormat="1" x14ac:dyDescent="0.2">
      <c r="A254" s="178"/>
    </row>
    <row r="255" spans="1:1" s="180" customFormat="1" x14ac:dyDescent="0.2">
      <c r="A255" s="178"/>
    </row>
    <row r="256" spans="1:1" s="180" customFormat="1" x14ac:dyDescent="0.2">
      <c r="A256" s="178"/>
    </row>
    <row r="257" spans="1:1" s="180" customFormat="1" x14ac:dyDescent="0.2">
      <c r="A257" s="178"/>
    </row>
    <row r="258" spans="1:1" s="180" customFormat="1" x14ac:dyDescent="0.2">
      <c r="A258" s="178"/>
    </row>
    <row r="259" spans="1:1" s="180" customFormat="1" x14ac:dyDescent="0.2">
      <c r="A259" s="178"/>
    </row>
    <row r="260" spans="1:1" s="180" customFormat="1" x14ac:dyDescent="0.2">
      <c r="A260" s="178"/>
    </row>
  </sheetData>
  <mergeCells count="18">
    <mergeCell ref="B5:P5"/>
    <mergeCell ref="B14:P14"/>
    <mergeCell ref="B16:P16"/>
    <mergeCell ref="B17:B18"/>
    <mergeCell ref="C17:C18"/>
    <mergeCell ref="D17:D18"/>
    <mergeCell ref="E17:E18"/>
    <mergeCell ref="F17:F18"/>
    <mergeCell ref="G17:G18"/>
    <mergeCell ref="H17:H18"/>
    <mergeCell ref="I17:L17"/>
    <mergeCell ref="M17:P17"/>
    <mergeCell ref="B22:F23"/>
    <mergeCell ref="G22:G23"/>
    <mergeCell ref="J26:P26"/>
    <mergeCell ref="G28:P28"/>
    <mergeCell ref="I23:L23"/>
    <mergeCell ref="O23:P23"/>
  </mergeCells>
  <phoneticPr fontId="0" type="noConversion"/>
  <pageMargins left="0.55118110236220474" right="0.47244094488188981" top="0.51181102362204722" bottom="0.70866141732283472" header="0.15748031496062992" footer="0.19685039370078741"/>
  <pageSetup paperSize="9" orientation="portrait" r:id="rId1"/>
  <headerFooter alignWithMargins="0">
    <oddFooter>&amp;LF 83.07/Ed.06_F03.C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O7" sqref="O7"/>
    </sheetView>
  </sheetViews>
  <sheetFormatPr defaultRowHeight="12.75" x14ac:dyDescent="0.2"/>
  <sheetData>
    <row r="1" spans="1:15" ht="15" x14ac:dyDescent="0.2">
      <c r="A1" s="41" t="s">
        <v>96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</row>
    <row r="2" spans="1:15" ht="15" x14ac:dyDescent="0.2">
      <c r="A2" s="41" t="s">
        <v>117</v>
      </c>
      <c r="B2" s="325"/>
      <c r="C2" s="325"/>
      <c r="D2" s="325"/>
      <c r="E2" s="325"/>
      <c r="F2" s="325"/>
      <c r="G2" s="325"/>
      <c r="H2" s="325"/>
      <c r="J2" s="439" t="s">
        <v>126</v>
      </c>
      <c r="K2" s="325"/>
      <c r="M2" s="325" t="s">
        <v>60</v>
      </c>
      <c r="N2" s="325"/>
      <c r="O2" s="325"/>
    </row>
    <row r="3" spans="1:15" ht="15" x14ac:dyDescent="0.2">
      <c r="A3" s="110" t="s">
        <v>121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 t="str">
        <f>Pagina1!$G$7</f>
        <v>………………….</v>
      </c>
      <c r="M3" s="325"/>
      <c r="N3" s="325"/>
      <c r="O3" s="325"/>
    </row>
    <row r="4" spans="1:15" ht="15.75" x14ac:dyDescent="0.2">
      <c r="A4" s="396" t="s">
        <v>18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</row>
    <row r="5" spans="1:15" x14ac:dyDescent="0.2">
      <c r="A5" s="162" t="str">
        <f>CONCATENATE(Pagina1!A8,"  ",Pagina1!C8)</f>
        <v xml:space="preserve">  </v>
      </c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">
      <c r="A6" s="301" t="str">
        <f>CONCATENATE(Pagina1!A9,"  ",Pagina1!C9)</f>
        <v xml:space="preserve">  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431" t="s">
        <v>125</v>
      </c>
      <c r="B7" s="431"/>
      <c r="C7" s="431"/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431"/>
    </row>
    <row r="8" spans="1:15" ht="13.5" thickBot="1" x14ac:dyDescent="0.25"/>
    <row r="9" spans="1:15" ht="13.5" thickBot="1" x14ac:dyDescent="0.25">
      <c r="A9" s="432" t="s">
        <v>122</v>
      </c>
      <c r="B9" s="433"/>
      <c r="C9" s="433"/>
      <c r="D9" s="433"/>
      <c r="E9" s="433"/>
      <c r="F9" s="433"/>
      <c r="G9" s="434"/>
      <c r="H9" s="433" t="s">
        <v>123</v>
      </c>
      <c r="I9" s="433"/>
      <c r="J9" s="433"/>
      <c r="K9" s="433"/>
      <c r="L9" s="433"/>
      <c r="M9" s="433"/>
      <c r="N9" s="434"/>
    </row>
    <row r="10" spans="1:15" x14ac:dyDescent="0.2">
      <c r="A10" s="326"/>
      <c r="B10" s="327"/>
      <c r="C10" s="327"/>
      <c r="D10" s="327"/>
      <c r="E10" s="327"/>
      <c r="F10" s="327"/>
      <c r="G10" s="328"/>
      <c r="H10" s="327"/>
      <c r="I10" s="327"/>
      <c r="J10" s="327"/>
      <c r="K10" s="327"/>
      <c r="L10" s="327"/>
      <c r="M10" s="327"/>
      <c r="N10" s="328"/>
    </row>
    <row r="11" spans="1:15" x14ac:dyDescent="0.2">
      <c r="A11" s="326"/>
      <c r="B11" s="327"/>
      <c r="C11" s="327"/>
      <c r="D11" s="327"/>
      <c r="E11" s="327"/>
      <c r="F11" s="327"/>
      <c r="G11" s="328"/>
      <c r="H11" s="327"/>
      <c r="I11" s="327"/>
      <c r="J11" s="327"/>
      <c r="K11" s="327"/>
      <c r="L11" s="327"/>
      <c r="M11" s="327"/>
      <c r="N11" s="328"/>
    </row>
    <row r="12" spans="1:15" x14ac:dyDescent="0.2">
      <c r="A12" s="326"/>
      <c r="B12" s="327"/>
      <c r="C12" s="327"/>
      <c r="D12" s="327"/>
      <c r="E12" s="327"/>
      <c r="F12" s="327"/>
      <c r="G12" s="328"/>
      <c r="H12" s="327"/>
      <c r="I12" s="327"/>
      <c r="J12" s="327"/>
      <c r="K12" s="327"/>
      <c r="L12" s="327"/>
      <c r="M12" s="327"/>
      <c r="N12" s="328"/>
    </row>
    <row r="13" spans="1:15" ht="30.75" customHeight="1" x14ac:dyDescent="0.2">
      <c r="A13" s="435" t="s">
        <v>124</v>
      </c>
      <c r="B13" s="436"/>
      <c r="C13" s="436"/>
      <c r="D13" s="436"/>
      <c r="E13" s="436"/>
      <c r="F13" s="436"/>
      <c r="G13" s="437"/>
      <c r="H13" s="327"/>
      <c r="I13" s="327"/>
      <c r="J13" s="327"/>
      <c r="K13" s="327"/>
      <c r="L13" s="327"/>
      <c r="M13" s="327"/>
      <c r="N13" s="328"/>
    </row>
    <row r="14" spans="1:15" x14ac:dyDescent="0.2">
      <c r="A14" s="326"/>
      <c r="B14" s="327"/>
      <c r="C14" s="327"/>
      <c r="D14" s="327"/>
      <c r="E14" s="327"/>
      <c r="F14" s="327"/>
      <c r="G14" s="328"/>
      <c r="H14" s="327"/>
      <c r="I14" s="327"/>
      <c r="J14" s="327"/>
      <c r="K14" s="327"/>
      <c r="L14" s="327"/>
      <c r="M14" s="327"/>
      <c r="N14" s="328"/>
    </row>
    <row r="15" spans="1:15" x14ac:dyDescent="0.2">
      <c r="A15" s="326"/>
      <c r="B15" s="327"/>
      <c r="C15" s="327"/>
      <c r="D15" s="327"/>
      <c r="E15" s="327"/>
      <c r="F15" s="327"/>
      <c r="G15" s="328"/>
      <c r="H15" s="327"/>
      <c r="I15" s="327"/>
      <c r="J15" s="327"/>
      <c r="K15" s="327"/>
      <c r="L15" s="327"/>
      <c r="M15" s="327"/>
      <c r="N15" s="328"/>
    </row>
    <row r="16" spans="1:15" x14ac:dyDescent="0.2">
      <c r="A16" s="326"/>
      <c r="B16" s="327"/>
      <c r="C16" s="327"/>
      <c r="D16" s="327"/>
      <c r="E16" s="327"/>
      <c r="F16" s="327"/>
      <c r="G16" s="328"/>
      <c r="H16" s="327"/>
      <c r="I16" s="327"/>
      <c r="J16" s="327"/>
      <c r="K16" s="327"/>
      <c r="L16" s="327"/>
      <c r="M16" s="327"/>
      <c r="N16" s="328"/>
    </row>
    <row r="17" spans="1:14" x14ac:dyDescent="0.2">
      <c r="A17" s="326"/>
      <c r="B17" s="327"/>
      <c r="C17" s="327"/>
      <c r="D17" s="327"/>
      <c r="E17" s="327"/>
      <c r="F17" s="327"/>
      <c r="G17" s="328"/>
      <c r="H17" s="327"/>
      <c r="I17" s="327"/>
      <c r="J17" s="327"/>
      <c r="K17" s="327"/>
      <c r="L17" s="327"/>
      <c r="M17" s="327"/>
      <c r="N17" s="328"/>
    </row>
    <row r="18" spans="1:14" x14ac:dyDescent="0.2">
      <c r="A18" s="326"/>
      <c r="B18" s="327"/>
      <c r="C18" s="327"/>
      <c r="D18" s="327"/>
      <c r="E18" s="327"/>
      <c r="F18" s="327"/>
      <c r="G18" s="328"/>
      <c r="H18" s="327"/>
      <c r="I18" s="327"/>
      <c r="J18" s="327"/>
      <c r="K18" s="327"/>
      <c r="L18" s="327"/>
      <c r="M18" s="327"/>
      <c r="N18" s="328"/>
    </row>
    <row r="19" spans="1:14" x14ac:dyDescent="0.2">
      <c r="A19" s="326"/>
      <c r="B19" s="327"/>
      <c r="C19" s="327"/>
      <c r="D19" s="327"/>
      <c r="E19" s="327"/>
      <c r="F19" s="327"/>
      <c r="G19" s="328"/>
      <c r="H19" s="327"/>
      <c r="I19" s="327"/>
      <c r="J19" s="327"/>
      <c r="K19" s="327"/>
      <c r="L19" s="327"/>
      <c r="M19" s="327"/>
      <c r="N19" s="328"/>
    </row>
    <row r="20" spans="1:14" x14ac:dyDescent="0.2">
      <c r="A20" s="326"/>
      <c r="B20" s="327"/>
      <c r="C20" s="327"/>
      <c r="D20" s="327"/>
      <c r="E20" s="327"/>
      <c r="F20" s="327"/>
      <c r="G20" s="328"/>
      <c r="H20" s="327"/>
      <c r="I20" s="327"/>
      <c r="J20" s="327"/>
      <c r="K20" s="327"/>
      <c r="L20" s="327"/>
      <c r="M20" s="327"/>
      <c r="N20" s="328"/>
    </row>
    <row r="21" spans="1:14" x14ac:dyDescent="0.2">
      <c r="A21" s="326"/>
      <c r="B21" s="327"/>
      <c r="C21" s="327"/>
      <c r="D21" s="327"/>
      <c r="E21" s="327"/>
      <c r="F21" s="327"/>
      <c r="G21" s="328"/>
      <c r="H21" s="327"/>
      <c r="I21" s="327"/>
      <c r="J21" s="327"/>
      <c r="K21" s="327"/>
      <c r="L21" s="327"/>
      <c r="M21" s="327"/>
      <c r="N21" s="328"/>
    </row>
    <row r="22" spans="1:14" ht="13.5" thickBot="1" x14ac:dyDescent="0.25">
      <c r="A22" s="329"/>
      <c r="B22" s="330"/>
      <c r="C22" s="330"/>
      <c r="D22" s="330"/>
      <c r="E22" s="330"/>
      <c r="F22" s="330"/>
      <c r="G22" s="331"/>
      <c r="H22" s="330"/>
      <c r="I22" s="330"/>
      <c r="J22" s="330"/>
      <c r="K22" s="330"/>
      <c r="L22" s="330"/>
      <c r="M22" s="330"/>
      <c r="N22" s="331"/>
    </row>
    <row r="24" spans="1:14" x14ac:dyDescent="0.2">
      <c r="A24" s="332" t="s">
        <v>61</v>
      </c>
      <c r="K24" s="332" t="s">
        <v>98</v>
      </c>
    </row>
  </sheetData>
  <mergeCells count="5">
    <mergeCell ref="A4:O4"/>
    <mergeCell ref="A7:N7"/>
    <mergeCell ref="A9:G9"/>
    <mergeCell ref="H9:N9"/>
    <mergeCell ref="A13:G1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&amp;LF 83.07/Ed.06_F03.C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Pagina1</vt:lpstr>
      <vt:lpstr>Statistica</vt:lpstr>
      <vt:lpstr>AN I</vt:lpstr>
      <vt:lpstr>AN II</vt:lpstr>
      <vt:lpstr>AN III</vt:lpstr>
      <vt:lpstr>AN IIII</vt:lpstr>
      <vt:lpstr>Licenta</vt:lpstr>
      <vt:lpstr>Competente</vt:lpstr>
      <vt:lpstr>Statistica!OLE_LINK1</vt:lpstr>
      <vt:lpstr>'AN I'!Print_Area</vt:lpstr>
      <vt:lpstr>'AN II'!Print_Area</vt:lpstr>
      <vt:lpstr>'AN III'!Print_Area</vt:lpstr>
      <vt:lpstr>'AN IIII'!Print_Area</vt:lpstr>
      <vt:lpstr>Licenta!Print_Area</vt:lpstr>
      <vt:lpstr>Pagina1!Print_Area</vt:lpstr>
      <vt:lpstr>Statistica!Print_Area</vt:lpstr>
    </vt:vector>
  </TitlesOfParts>
  <Company>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CCC</dc:creator>
  <cp:lastModifiedBy>Radu_C</cp:lastModifiedBy>
  <cp:lastPrinted>2023-03-16T11:44:59Z</cp:lastPrinted>
  <dcterms:created xsi:type="dcterms:W3CDTF">2006-02-02T15:07:42Z</dcterms:created>
  <dcterms:modified xsi:type="dcterms:W3CDTF">2023-09-15T08:50:00Z</dcterms:modified>
</cp:coreProperties>
</file>